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odie/controlearduino/Elodie_Jupyter/SummaryThree/"/>
    </mc:Choice>
  </mc:AlternateContent>
  <xr:revisionPtr revIDLastSave="0" documentId="13_ncr:1_{F3F53230-8EF7-0B4F-A882-C48E1EE923A8}" xr6:coauthVersionLast="45" xr6:coauthVersionMax="45" xr10:uidLastSave="{00000000-0000-0000-0000-000000000000}"/>
  <bookViews>
    <workbookView xWindow="2780" yWindow="1560" windowWidth="28040" windowHeight="17440" xr2:uid="{AB0DB480-F944-7E47-9BAE-4151F5B1A67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52" i="1" l="1"/>
  <c r="Z53" i="1"/>
  <c r="Z54" i="1"/>
  <c r="Z55" i="1"/>
  <c r="Z56" i="1"/>
  <c r="Z57" i="1"/>
  <c r="Z58" i="1"/>
  <c r="Z59" i="1"/>
  <c r="Z60" i="1"/>
  <c r="Z61" i="1"/>
  <c r="X52" i="1"/>
  <c r="X53" i="1"/>
  <c r="X54" i="1"/>
  <c r="X55" i="1"/>
  <c r="X56" i="1"/>
  <c r="X57" i="1"/>
  <c r="X58" i="1"/>
  <c r="X59" i="1"/>
  <c r="X60" i="1"/>
  <c r="X61" i="1"/>
  <c r="V52" i="1"/>
  <c r="V53" i="1"/>
  <c r="V54" i="1"/>
  <c r="V55" i="1"/>
  <c r="V56" i="1"/>
  <c r="V57" i="1"/>
  <c r="V58" i="1"/>
  <c r="V59" i="1"/>
  <c r="V60" i="1"/>
  <c r="V61" i="1"/>
  <c r="T52" i="1"/>
  <c r="T53" i="1"/>
  <c r="T54" i="1"/>
  <c r="T55" i="1"/>
  <c r="T56" i="1"/>
  <c r="T57" i="1"/>
  <c r="T58" i="1"/>
  <c r="T59" i="1"/>
  <c r="T60" i="1"/>
  <c r="T61" i="1"/>
  <c r="Z3" i="1" l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2" i="1"/>
  <c r="X2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T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S3" i="1"/>
  <c r="S2" i="1"/>
  <c r="U2" i="1" l="1"/>
  <c r="S4" i="1"/>
  <c r="W8" i="1"/>
  <c r="W2" i="1"/>
  <c r="W4" i="1"/>
  <c r="W6" i="1"/>
  <c r="U6" i="1"/>
  <c r="Y2" i="1"/>
  <c r="AA2" i="1"/>
  <c r="U4" i="1"/>
  <c r="U8" i="1"/>
</calcChain>
</file>

<file path=xl/sharedStrings.xml><?xml version="1.0" encoding="utf-8"?>
<sst xmlns="http://schemas.openxmlformats.org/spreadsheetml/2006/main" count="93" uniqueCount="29">
  <si>
    <t>PosTargetToTouch</t>
  </si>
  <si>
    <t>PosUserXZ</t>
  </si>
  <si>
    <t>PosHandUserXZ</t>
  </si>
  <si>
    <t>PosHandOptXZ</t>
  </si>
  <si>
    <t>PosProxyXZ</t>
  </si>
  <si>
    <t>PosCoVR_EncXZ</t>
  </si>
  <si>
    <t>DistanceToTarget</t>
  </si>
  <si>
    <t>DistanceProxyTargetCoVR</t>
  </si>
  <si>
    <t>AbsoluteDistanceToTarget</t>
  </si>
  <si>
    <t>AbsoluteDistanceProxCoVR</t>
  </si>
  <si>
    <t>AbsoluteDist_Hand_CoVR</t>
  </si>
  <si>
    <t>WeightUnity</t>
  </si>
  <si>
    <t>TimeDiffIntentionKnown</t>
  </si>
  <si>
    <t>NbTargetsInScene</t>
  </si>
  <si>
    <t>BoolInPlace</t>
  </si>
  <si>
    <t>Time</t>
  </si>
  <si>
    <t>True</t>
  </si>
  <si>
    <t>False</t>
  </si>
  <si>
    <t>SuccessRate</t>
  </si>
  <si>
    <t>DistanceTrue</t>
  </si>
  <si>
    <t>DistanceFalse</t>
  </si>
  <si>
    <t>AverageFalse</t>
  </si>
  <si>
    <t>AverageTrue</t>
  </si>
  <si>
    <t>Max</t>
  </si>
  <si>
    <t>Min</t>
  </si>
  <si>
    <t>Std</t>
  </si>
  <si>
    <t>TimeKnown</t>
  </si>
  <si>
    <t>MeanTimeTrue</t>
  </si>
  <si>
    <t>MeanTimeFalse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</si>
</sst>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/>
    <xf numFmtId="11" fontId="4" fillId="0" borderId="0" xfId="0" applyNumberFormat="1" applyFont="1"/>
    <xf numFmtId="0" fontId="2" fillId="0" borderId="0" xfId="0" applyFont="1"/>
    <xf numFmtId="9" fontId="0" fillId="0" borderId="0" xfId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69E37-D819-5F4B-A4FA-70A7A1FDEB6C}">
  <dimension ref="A1:AA61"/>
  <sheetViews>
    <sheetView tabSelected="1" topLeftCell="J34" workbookViewId="0">
      <selection activeCell="Z51" sqref="Z51:Z61"/>
    </sheetView>
  </sheetViews>
  <sheetFormatPr baseColWidth="10" defaultRowHeight="16" x14ac:dyDescent="0.2"/>
  <cols>
    <col min="10" max="10" width="20" customWidth="1"/>
    <col min="11" max="11" width="17.5" customWidth="1"/>
    <col min="12" max="12" width="15.83203125" customWidth="1"/>
  </cols>
  <sheetData>
    <row r="1" spans="1:27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T1" s="2" t="s">
        <v>19</v>
      </c>
      <c r="U1" s="2" t="s">
        <v>22</v>
      </c>
      <c r="V1" s="2" t="s">
        <v>20</v>
      </c>
      <c r="W1" s="2" t="s">
        <v>21</v>
      </c>
      <c r="X1" s="2" t="s">
        <v>26</v>
      </c>
      <c r="Y1" s="2" t="s">
        <v>27</v>
      </c>
      <c r="Z1" s="2" t="s">
        <v>26</v>
      </c>
      <c r="AA1" s="2" t="s">
        <v>28</v>
      </c>
    </row>
    <row r="2" spans="1:27" x14ac:dyDescent="0.2">
      <c r="A2" s="2">
        <v>0</v>
      </c>
      <c r="B2" s="3">
        <v>1.09193026</v>
      </c>
      <c r="C2" s="3">
        <v>1.38197405</v>
      </c>
      <c r="D2" s="3">
        <v>1.1071376100000001</v>
      </c>
      <c r="E2" s="3">
        <v>2.5765709299999999</v>
      </c>
      <c r="F2" s="3">
        <v>1.0919642599999999</v>
      </c>
      <c r="G2" s="3">
        <v>1.0830974900000001</v>
      </c>
      <c r="H2" s="3">
        <v>8.8327699999999308E-3</v>
      </c>
      <c r="I2" s="3">
        <v>8.8667699999998E-3</v>
      </c>
      <c r="J2" s="3">
        <v>8.8327699999999308E-3</v>
      </c>
      <c r="K2" s="3">
        <v>8.8667699999998E-3</v>
      </c>
      <c r="L2" s="3">
        <v>2.40401199999997E-2</v>
      </c>
      <c r="M2" s="3">
        <v>1</v>
      </c>
      <c r="N2" s="3">
        <v>9.1268999999999902</v>
      </c>
      <c r="O2" s="3">
        <v>3</v>
      </c>
      <c r="P2" s="3" t="s">
        <v>16</v>
      </c>
      <c r="Q2" s="3">
        <v>1485</v>
      </c>
      <c r="R2" s="2" t="s">
        <v>16</v>
      </c>
      <c r="S2">
        <f>COUNTIF(P:P,"True")</f>
        <v>49</v>
      </c>
      <c r="T2">
        <f>IF(P2="True",J2,"")</f>
        <v>8.8327699999999308E-3</v>
      </c>
      <c r="U2">
        <f>AVERAGE(T:T)</f>
        <v>2.3454798367346909E-2</v>
      </c>
      <c r="V2" t="str">
        <f>IF(P2="False",J2,"")</f>
        <v/>
      </c>
      <c r="W2">
        <f>AVERAGE(V:V)</f>
        <v>0.32587840727272704</v>
      </c>
      <c r="X2">
        <f>IF(AND(M2=1,P2="True" ),N2,"")</f>
        <v>9.1268999999999902</v>
      </c>
      <c r="Y2">
        <f>AVERAGE(X:X)</f>
        <v>6.9776186956521693</v>
      </c>
      <c r="Z2" t="str">
        <f>IF(AND(M2=1,P2="False" ),N2,"")</f>
        <v/>
      </c>
      <c r="AA2">
        <f>AVERAGE(Z:Z)</f>
        <v>5.280845454545454</v>
      </c>
    </row>
    <row r="3" spans="1:27" x14ac:dyDescent="0.2">
      <c r="A3" s="2">
        <v>9</v>
      </c>
      <c r="B3" s="3">
        <v>1.16202337</v>
      </c>
      <c r="C3" s="3">
        <v>0.830082289999999</v>
      </c>
      <c r="D3" s="3">
        <v>1.1322314</v>
      </c>
      <c r="E3" s="3">
        <v>0.26105252000000001</v>
      </c>
      <c r="F3" s="3">
        <v>1.1620999999999999</v>
      </c>
      <c r="G3" s="3">
        <v>1.1654342600000001</v>
      </c>
      <c r="H3" s="3">
        <v>-3.4108900000000501E-3</v>
      </c>
      <c r="I3" s="3">
        <v>-3.3342599999999201E-3</v>
      </c>
      <c r="J3" s="3">
        <v>3.4108900000000501E-3</v>
      </c>
      <c r="K3" s="3">
        <v>3.3342599999999201E-3</v>
      </c>
      <c r="L3" s="3">
        <v>3.3202860000000001E-2</v>
      </c>
      <c r="M3" s="3">
        <v>1</v>
      </c>
      <c r="N3" s="3">
        <v>7.6766999999999799</v>
      </c>
      <c r="O3" s="3">
        <v>3</v>
      </c>
      <c r="P3" s="3" t="s">
        <v>16</v>
      </c>
      <c r="Q3" s="3">
        <v>8349</v>
      </c>
      <c r="R3" s="2" t="s">
        <v>17</v>
      </c>
      <c r="S3">
        <f>COUNTIF(P:P, "False")</f>
        <v>11</v>
      </c>
      <c r="T3">
        <f t="shared" ref="T3:T61" si="0">IF(P3="True",J3,"")</f>
        <v>3.4108900000000501E-3</v>
      </c>
      <c r="U3" s="5" t="s">
        <v>23</v>
      </c>
      <c r="V3" t="str">
        <f t="shared" ref="V3:V61" si="1">IF(P3="False",J3,"")</f>
        <v/>
      </c>
      <c r="W3" s="5" t="s">
        <v>23</v>
      </c>
      <c r="X3">
        <f t="shared" ref="X3:X61" si="2">IF(AND(M3=1,P3="True" ),N3,"")</f>
        <v>7.6766999999999799</v>
      </c>
      <c r="Z3" t="str">
        <f t="shared" ref="Z3:Z61" si="3">IF(AND(M3=1,P3="False" ),N3,"")</f>
        <v/>
      </c>
    </row>
    <row r="4" spans="1:27" x14ac:dyDescent="0.2">
      <c r="A4" s="2">
        <v>14</v>
      </c>
      <c r="B4" s="3">
        <v>1.8040130000000001</v>
      </c>
      <c r="C4" s="3">
        <v>1.4206288899999999</v>
      </c>
      <c r="D4" s="3">
        <v>1.86366853</v>
      </c>
      <c r="E4" s="3">
        <v>0.85156324999999899</v>
      </c>
      <c r="F4" s="3">
        <v>1.8040130000000001</v>
      </c>
      <c r="G4" s="3">
        <v>1.7941258</v>
      </c>
      <c r="H4" s="3">
        <v>9.8872000000003093E-3</v>
      </c>
      <c r="I4" s="3">
        <v>9.8872000000003093E-3</v>
      </c>
      <c r="J4" s="3">
        <v>9.8872000000003093E-3</v>
      </c>
      <c r="K4" s="3">
        <v>9.8872000000003093E-3</v>
      </c>
      <c r="L4" s="3">
        <v>6.9542730000000205E-2</v>
      </c>
      <c r="M4" s="3">
        <v>1</v>
      </c>
      <c r="N4" s="3">
        <v>34.323599999999999</v>
      </c>
      <c r="O4" s="3">
        <v>3</v>
      </c>
      <c r="P4" s="3" t="s">
        <v>16</v>
      </c>
      <c r="Q4" s="3">
        <v>16406</v>
      </c>
      <c r="R4" s="2" t="s">
        <v>18</v>
      </c>
      <c r="S4" s="6">
        <f>S2/SUM(S2:S3)</f>
        <v>0.81666666666666665</v>
      </c>
      <c r="T4">
        <f t="shared" si="0"/>
        <v>9.8872000000003093E-3</v>
      </c>
      <c r="U4">
        <f>MAX(T:T)</f>
        <v>8.4862599999999899E-2</v>
      </c>
      <c r="V4" t="str">
        <f t="shared" si="1"/>
        <v/>
      </c>
      <c r="W4">
        <f>MAX(V:V)</f>
        <v>0.88825354999999995</v>
      </c>
      <c r="X4">
        <f t="shared" si="2"/>
        <v>34.323599999999999</v>
      </c>
      <c r="Z4" t="str">
        <f t="shared" si="3"/>
        <v/>
      </c>
    </row>
    <row r="5" spans="1:27" x14ac:dyDescent="0.2">
      <c r="A5" s="2">
        <v>15</v>
      </c>
      <c r="B5" s="3">
        <v>1.0628252499999999</v>
      </c>
      <c r="C5" s="3">
        <v>0.33930232999999999</v>
      </c>
      <c r="D5" s="3">
        <v>0.99105457999999902</v>
      </c>
      <c r="E5" s="3">
        <v>9.8217730000000003E-2</v>
      </c>
      <c r="F5" s="3">
        <v>1.0628252499999999</v>
      </c>
      <c r="G5" s="3">
        <v>1.06385044</v>
      </c>
      <c r="H5" s="3">
        <v>-1.02519E-3</v>
      </c>
      <c r="I5" s="3">
        <v>-1.02519E-3</v>
      </c>
      <c r="J5" s="3">
        <v>1.02519E-3</v>
      </c>
      <c r="K5" s="3">
        <v>1.02519E-3</v>
      </c>
      <c r="L5" s="3">
        <v>7.2795860000000004E-2</v>
      </c>
      <c r="M5" s="3">
        <v>1</v>
      </c>
      <c r="N5" s="3">
        <v>8.1245999999999796</v>
      </c>
      <c r="O5" s="3">
        <v>3</v>
      </c>
      <c r="P5" s="3" t="s">
        <v>16</v>
      </c>
      <c r="Q5" s="3">
        <v>17035</v>
      </c>
      <c r="T5">
        <f t="shared" si="0"/>
        <v>1.02519E-3</v>
      </c>
      <c r="U5" s="5" t="s">
        <v>24</v>
      </c>
      <c r="V5" t="str">
        <f t="shared" si="1"/>
        <v/>
      </c>
      <c r="W5" s="5" t="s">
        <v>24</v>
      </c>
      <c r="X5">
        <f t="shared" si="2"/>
        <v>8.1245999999999796</v>
      </c>
      <c r="Z5" t="str">
        <f t="shared" si="3"/>
        <v/>
      </c>
    </row>
    <row r="6" spans="1:27" x14ac:dyDescent="0.2">
      <c r="A6" s="2">
        <v>20</v>
      </c>
      <c r="B6" s="3">
        <v>0.11385139999999901</v>
      </c>
      <c r="C6" s="3">
        <v>0.57008488000000002</v>
      </c>
      <c r="D6" s="3">
        <v>0.11387572999999999</v>
      </c>
      <c r="E6" s="3">
        <v>0.28964881999999997</v>
      </c>
      <c r="F6" s="3">
        <v>7.2258849999999999E-2</v>
      </c>
      <c r="G6" s="3">
        <v>8.6619699999999994E-2</v>
      </c>
      <c r="H6" s="3">
        <v>2.72316999999999E-2</v>
      </c>
      <c r="I6" s="3">
        <v>-1.436085E-2</v>
      </c>
      <c r="J6" s="3">
        <v>2.72316999999999E-2</v>
      </c>
      <c r="K6" s="3">
        <v>1.436085E-2</v>
      </c>
      <c r="L6" s="3">
        <v>2.72560299999999E-2</v>
      </c>
      <c r="M6" s="3">
        <v>1</v>
      </c>
      <c r="N6" s="3">
        <v>5.9542999999999804</v>
      </c>
      <c r="O6" s="3">
        <v>3</v>
      </c>
      <c r="P6" s="3" t="s">
        <v>16</v>
      </c>
      <c r="Q6" s="3">
        <v>20033</v>
      </c>
      <c r="T6">
        <f t="shared" si="0"/>
        <v>2.72316999999999E-2</v>
      </c>
      <c r="U6">
        <f>MIN(T:T)</f>
        <v>3.09599999999999E-5</v>
      </c>
      <c r="V6" t="str">
        <f t="shared" si="1"/>
        <v/>
      </c>
      <c r="W6">
        <f>MIN(V:V)</f>
        <v>0.10755906</v>
      </c>
      <c r="X6">
        <f t="shared" si="2"/>
        <v>5.9542999999999804</v>
      </c>
      <c r="Z6" t="str">
        <f t="shared" si="3"/>
        <v/>
      </c>
    </row>
    <row r="7" spans="1:27" x14ac:dyDescent="0.2">
      <c r="A7" s="2">
        <v>29</v>
      </c>
      <c r="B7" s="3">
        <v>0.65987644999999995</v>
      </c>
      <c r="C7" s="3">
        <v>6.3619250000000002E-2</v>
      </c>
      <c r="D7" s="3">
        <v>0.59705881000000005</v>
      </c>
      <c r="E7" s="3">
        <v>1.5917404099999899</v>
      </c>
      <c r="F7" s="3">
        <v>0.81744748999999906</v>
      </c>
      <c r="G7" s="3">
        <v>0.90006673999999998</v>
      </c>
      <c r="H7" s="3">
        <v>-0.240190289999999</v>
      </c>
      <c r="I7" s="3">
        <v>-8.2619250000000005E-2</v>
      </c>
      <c r="J7" s="3">
        <v>0.240190289999999</v>
      </c>
      <c r="K7" s="3">
        <v>8.2619250000000005E-2</v>
      </c>
      <c r="L7" s="3">
        <v>0.30300792999999898</v>
      </c>
      <c r="M7" s="3">
        <v>1</v>
      </c>
      <c r="N7" s="3">
        <v>2.1771999999999698</v>
      </c>
      <c r="O7" s="3">
        <v>3</v>
      </c>
      <c r="P7" s="3" t="s">
        <v>17</v>
      </c>
      <c r="Q7" s="3">
        <v>30216</v>
      </c>
      <c r="T7" t="str">
        <f t="shared" si="0"/>
        <v/>
      </c>
      <c r="U7" s="5" t="s">
        <v>25</v>
      </c>
      <c r="V7">
        <f t="shared" si="1"/>
        <v>0.240190289999999</v>
      </c>
      <c r="W7" s="5" t="s">
        <v>25</v>
      </c>
      <c r="X7" t="str">
        <f t="shared" si="2"/>
        <v/>
      </c>
      <c r="Z7">
        <f t="shared" si="3"/>
        <v>2.1771999999999698</v>
      </c>
    </row>
    <row r="8" spans="1:27" x14ac:dyDescent="0.2">
      <c r="A8" s="2">
        <v>31</v>
      </c>
      <c r="B8" s="3">
        <v>0.67345191999999998</v>
      </c>
      <c r="C8" s="3">
        <v>2.0947796200000002</v>
      </c>
      <c r="D8" s="3">
        <v>0.69552369999999997</v>
      </c>
      <c r="E8" s="3">
        <v>0.42783484999999899</v>
      </c>
      <c r="F8" s="3">
        <v>0.69766089999999903</v>
      </c>
      <c r="G8" s="3">
        <v>0.71664377000000001</v>
      </c>
      <c r="H8" s="3">
        <v>-4.3191850000000101E-2</v>
      </c>
      <c r="I8" s="3">
        <v>-1.89828700000002E-2</v>
      </c>
      <c r="J8" s="3">
        <v>4.3191850000000101E-2</v>
      </c>
      <c r="K8" s="3">
        <v>1.89828700000002E-2</v>
      </c>
      <c r="L8" s="3">
        <v>2.1120070000000098E-2</v>
      </c>
      <c r="M8" s="3">
        <v>1</v>
      </c>
      <c r="N8" s="3">
        <v>7.0557999999999703</v>
      </c>
      <c r="O8" s="3">
        <v>3</v>
      </c>
      <c r="P8" s="3" t="s">
        <v>16</v>
      </c>
      <c r="Q8" s="3">
        <v>31817</v>
      </c>
      <c r="T8">
        <f t="shared" si="0"/>
        <v>4.3191850000000101E-2</v>
      </c>
      <c r="U8">
        <f>STDEV(T:T)</f>
        <v>2.2057729443549477E-2</v>
      </c>
      <c r="V8" t="str">
        <f t="shared" si="1"/>
        <v/>
      </c>
      <c r="W8">
        <f>STDEV(V:V)</f>
        <v>0.23561643250234132</v>
      </c>
      <c r="X8">
        <f t="shared" si="2"/>
        <v>7.0557999999999703</v>
      </c>
      <c r="Z8" t="str">
        <f t="shared" si="3"/>
        <v/>
      </c>
    </row>
    <row r="9" spans="1:27" x14ac:dyDescent="0.2">
      <c r="A9" s="2">
        <v>38</v>
      </c>
      <c r="B9" s="3">
        <v>0.97945236999999996</v>
      </c>
      <c r="C9" s="3">
        <v>0.99660508999999897</v>
      </c>
      <c r="D9" s="3">
        <v>0.93907060999999903</v>
      </c>
      <c r="E9" s="3">
        <v>8.2606180000000001E-2</v>
      </c>
      <c r="F9" s="3">
        <v>0.97945236999999996</v>
      </c>
      <c r="G9" s="3">
        <v>0.97121305999999996</v>
      </c>
      <c r="H9" s="3">
        <v>8.2393099999999997E-3</v>
      </c>
      <c r="I9" s="3">
        <v>8.2393099999999997E-3</v>
      </c>
      <c r="J9" s="3">
        <v>8.2393099999999997E-3</v>
      </c>
      <c r="K9" s="3">
        <v>8.2393099999999997E-3</v>
      </c>
      <c r="L9" s="3">
        <v>3.2142450000000003E-2</v>
      </c>
      <c r="M9" s="3">
        <v>1</v>
      </c>
      <c r="N9" s="3">
        <v>12.543200000000001</v>
      </c>
      <c r="O9" s="3">
        <v>3</v>
      </c>
      <c r="P9" s="3" t="s">
        <v>16</v>
      </c>
      <c r="Q9" s="3">
        <v>38903</v>
      </c>
      <c r="T9">
        <f t="shared" si="0"/>
        <v>8.2393099999999997E-3</v>
      </c>
      <c r="V9" t="str">
        <f t="shared" si="1"/>
        <v/>
      </c>
      <c r="X9">
        <f t="shared" si="2"/>
        <v>12.543200000000001</v>
      </c>
      <c r="Z9" t="str">
        <f t="shared" si="3"/>
        <v/>
      </c>
    </row>
    <row r="10" spans="1:27" x14ac:dyDescent="0.2">
      <c r="A10" s="2">
        <v>41</v>
      </c>
      <c r="B10" s="3">
        <v>0.95319025000000002</v>
      </c>
      <c r="C10" s="3">
        <v>0.67062164000000002</v>
      </c>
      <c r="D10" s="3">
        <v>0.93627108000000003</v>
      </c>
      <c r="E10" s="3">
        <v>2.0797592499999999</v>
      </c>
      <c r="F10" s="3">
        <v>0.94298116999999904</v>
      </c>
      <c r="G10" s="3">
        <v>0.93149605000000002</v>
      </c>
      <c r="H10" s="3">
        <v>2.16941999999999E-2</v>
      </c>
      <c r="I10" s="3">
        <v>1.14851199999997E-2</v>
      </c>
      <c r="J10" s="3">
        <v>2.16941999999999E-2</v>
      </c>
      <c r="K10" s="3">
        <v>1.14851199999997E-2</v>
      </c>
      <c r="L10" s="3">
        <v>4.77503000000001E-3</v>
      </c>
      <c r="M10" s="3">
        <v>1</v>
      </c>
      <c r="N10" s="3">
        <v>3.7772999999999599</v>
      </c>
      <c r="O10" s="3">
        <v>3</v>
      </c>
      <c r="P10" s="3" t="s">
        <v>16</v>
      </c>
      <c r="Q10" s="3">
        <v>41337</v>
      </c>
      <c r="T10">
        <f t="shared" si="0"/>
        <v>2.16941999999999E-2</v>
      </c>
      <c r="V10" t="str">
        <f t="shared" si="1"/>
        <v/>
      </c>
      <c r="X10">
        <f t="shared" si="2"/>
        <v>3.7772999999999599</v>
      </c>
      <c r="Z10" t="str">
        <f t="shared" si="3"/>
        <v/>
      </c>
    </row>
    <row r="11" spans="1:27" x14ac:dyDescent="0.2">
      <c r="A11" s="2">
        <v>47</v>
      </c>
      <c r="B11" s="3">
        <v>0.13240089999999999</v>
      </c>
      <c r="C11" s="3">
        <v>0.77088796999999998</v>
      </c>
      <c r="D11" s="3">
        <v>0.12497332</v>
      </c>
      <c r="E11" s="3">
        <v>1.22602817</v>
      </c>
      <c r="F11" s="3">
        <v>0.18323402</v>
      </c>
      <c r="G11" s="3">
        <v>0.18691696999999999</v>
      </c>
      <c r="H11" s="3">
        <v>-5.451607E-2</v>
      </c>
      <c r="I11" s="3">
        <v>-3.6829500000000099E-3</v>
      </c>
      <c r="J11" s="3">
        <v>5.451607E-2</v>
      </c>
      <c r="K11" s="3">
        <v>3.6829500000000099E-3</v>
      </c>
      <c r="L11" s="3">
        <v>6.1943650000000003E-2</v>
      </c>
      <c r="M11" s="3">
        <v>1</v>
      </c>
      <c r="N11" s="3">
        <v>4.3174000000000197</v>
      </c>
      <c r="O11" s="3">
        <v>3</v>
      </c>
      <c r="P11" s="3" t="s">
        <v>16</v>
      </c>
      <c r="Q11" s="3">
        <v>47424</v>
      </c>
      <c r="T11">
        <f t="shared" si="0"/>
        <v>5.451607E-2</v>
      </c>
      <c r="V11" t="str">
        <f t="shared" si="1"/>
        <v/>
      </c>
      <c r="X11">
        <f t="shared" si="2"/>
        <v>4.3174000000000197</v>
      </c>
      <c r="Z11" t="str">
        <f t="shared" si="3"/>
        <v/>
      </c>
    </row>
    <row r="12" spans="1:27" x14ac:dyDescent="0.2">
      <c r="A12" s="2">
        <v>4</v>
      </c>
      <c r="B12" s="3">
        <v>0.53053324999999996</v>
      </c>
      <c r="C12" s="3">
        <v>1.19793105</v>
      </c>
      <c r="D12" s="3">
        <v>0.52606755999999999</v>
      </c>
      <c r="E12" s="3">
        <v>6.0446689999999997E-2</v>
      </c>
      <c r="F12" s="3">
        <v>0.52719921000000003</v>
      </c>
      <c r="G12" s="3">
        <v>0.51960817000000004</v>
      </c>
      <c r="H12" s="3">
        <v>1.09250799999999E-2</v>
      </c>
      <c r="I12" s="3">
        <v>7.5910399999999899E-3</v>
      </c>
      <c r="J12" s="3">
        <v>1.09250799999999E-2</v>
      </c>
      <c r="K12" s="3">
        <v>7.5910399999999899E-3</v>
      </c>
      <c r="L12" s="3">
        <v>6.4593899999999503E-3</v>
      </c>
      <c r="M12" s="3">
        <v>1</v>
      </c>
      <c r="N12" s="3">
        <v>4.8481999999999896</v>
      </c>
      <c r="O12" s="3">
        <v>3</v>
      </c>
      <c r="P12" s="3" t="s">
        <v>16</v>
      </c>
      <c r="Q12" s="3">
        <v>8280</v>
      </c>
      <c r="T12">
        <f t="shared" si="0"/>
        <v>1.09250799999999E-2</v>
      </c>
      <c r="V12" t="str">
        <f t="shared" si="1"/>
        <v/>
      </c>
      <c r="X12">
        <f t="shared" si="2"/>
        <v>4.8481999999999896</v>
      </c>
      <c r="Z12" t="str">
        <f t="shared" si="3"/>
        <v/>
      </c>
    </row>
    <row r="13" spans="1:27" x14ac:dyDescent="0.2">
      <c r="A13" s="2">
        <v>5</v>
      </c>
      <c r="B13" s="3">
        <v>0.78939988999999999</v>
      </c>
      <c r="C13" s="3">
        <v>0.1876729</v>
      </c>
      <c r="D13" s="3">
        <v>0.74880040999999997</v>
      </c>
      <c r="E13" s="3">
        <v>1.32013372999999</v>
      </c>
      <c r="F13" s="3">
        <v>0.78939988999999999</v>
      </c>
      <c r="G13" s="3">
        <v>0.79220753999999904</v>
      </c>
      <c r="H13" s="3">
        <v>-2.8076499999998201E-3</v>
      </c>
      <c r="I13" s="3">
        <v>-2.8076499999998201E-3</v>
      </c>
      <c r="J13" s="3">
        <v>2.8076499999998201E-3</v>
      </c>
      <c r="K13" s="3">
        <v>2.8076499999998201E-3</v>
      </c>
      <c r="L13" s="3">
        <v>4.3407129999999801E-2</v>
      </c>
      <c r="M13" s="3">
        <v>1</v>
      </c>
      <c r="N13" s="3">
        <v>9.3682999999999996</v>
      </c>
      <c r="O13" s="3">
        <v>3</v>
      </c>
      <c r="P13" s="3" t="s">
        <v>16</v>
      </c>
      <c r="Q13" s="3">
        <v>9086</v>
      </c>
      <c r="T13">
        <f t="shared" si="0"/>
        <v>2.8076499999998201E-3</v>
      </c>
      <c r="V13" t="str">
        <f t="shared" si="1"/>
        <v/>
      </c>
      <c r="X13">
        <f t="shared" si="2"/>
        <v>9.3682999999999996</v>
      </c>
      <c r="Z13" t="str">
        <f t="shared" si="3"/>
        <v/>
      </c>
    </row>
    <row r="14" spans="1:27" x14ac:dyDescent="0.2">
      <c r="A14" s="2">
        <v>10</v>
      </c>
      <c r="B14" s="3">
        <v>0.26730136999999998</v>
      </c>
      <c r="C14" s="3">
        <v>0.90835538000000005</v>
      </c>
      <c r="D14" s="3">
        <v>0.28227313999999998</v>
      </c>
      <c r="E14" s="3">
        <v>1.087181</v>
      </c>
      <c r="F14" s="3">
        <v>0.27895837000000001</v>
      </c>
      <c r="G14" s="3">
        <v>0.28710760000000002</v>
      </c>
      <c r="H14" s="3">
        <v>-1.9806230000000001E-2</v>
      </c>
      <c r="I14" s="3">
        <v>-8.1492300000000004E-3</v>
      </c>
      <c r="J14" s="3">
        <v>1.9806230000000001E-2</v>
      </c>
      <c r="K14" s="3">
        <v>8.1492300000000004E-3</v>
      </c>
      <c r="L14" s="3">
        <v>4.8344600000000404E-3</v>
      </c>
      <c r="M14" s="3">
        <v>1</v>
      </c>
      <c r="N14" s="3">
        <v>8.8719999999999501</v>
      </c>
      <c r="O14" s="3">
        <v>3</v>
      </c>
      <c r="P14" s="3" t="s">
        <v>16</v>
      </c>
      <c r="Q14" s="3">
        <v>14323</v>
      </c>
      <c r="T14">
        <f t="shared" si="0"/>
        <v>1.9806230000000001E-2</v>
      </c>
      <c r="V14" t="str">
        <f t="shared" si="1"/>
        <v/>
      </c>
      <c r="X14">
        <f t="shared" si="2"/>
        <v>8.8719999999999501</v>
      </c>
      <c r="Z14" t="str">
        <f t="shared" si="3"/>
        <v/>
      </c>
    </row>
    <row r="15" spans="1:27" x14ac:dyDescent="0.2">
      <c r="A15" s="2">
        <v>16</v>
      </c>
      <c r="B15" s="3">
        <v>0.78766610000000004</v>
      </c>
      <c r="C15" s="3">
        <v>1.53603801</v>
      </c>
      <c r="D15" s="3">
        <v>0.83074393000000002</v>
      </c>
      <c r="E15" s="3">
        <v>0.10752517</v>
      </c>
      <c r="F15" s="3">
        <v>1.6759355600000001</v>
      </c>
      <c r="G15" s="3">
        <v>1.67591965</v>
      </c>
      <c r="H15" s="3">
        <v>-0.88825354999999995</v>
      </c>
      <c r="I15" s="4">
        <v>1.59100000001188E-5</v>
      </c>
      <c r="J15" s="3">
        <v>0.88825354999999995</v>
      </c>
      <c r="K15" s="4">
        <v>1.59100000001188E-5</v>
      </c>
      <c r="L15" s="3">
        <v>0.84517571999999896</v>
      </c>
      <c r="M15" s="3">
        <v>1</v>
      </c>
      <c r="N15" s="3">
        <v>10.9114</v>
      </c>
      <c r="O15" s="3">
        <v>3</v>
      </c>
      <c r="P15" s="3" t="s">
        <v>17</v>
      </c>
      <c r="Q15" s="3">
        <v>20793</v>
      </c>
      <c r="T15" t="str">
        <f t="shared" si="0"/>
        <v/>
      </c>
      <c r="V15">
        <f t="shared" si="1"/>
        <v>0.88825354999999995</v>
      </c>
      <c r="X15" t="str">
        <f t="shared" si="2"/>
        <v/>
      </c>
      <c r="Z15">
        <f t="shared" si="3"/>
        <v>10.9114</v>
      </c>
    </row>
    <row r="16" spans="1:27" x14ac:dyDescent="0.2">
      <c r="A16" s="2">
        <v>22</v>
      </c>
      <c r="B16" s="3">
        <v>1.2585599299999899</v>
      </c>
      <c r="C16" s="3">
        <v>0.44592432999999998</v>
      </c>
      <c r="D16" s="3">
        <v>1.2092414499999999</v>
      </c>
      <c r="E16" s="3">
        <v>1.10911684</v>
      </c>
      <c r="F16" s="3">
        <v>1.25996285</v>
      </c>
      <c r="G16" s="3">
        <v>1.2619931200000001</v>
      </c>
      <c r="H16" s="3">
        <v>-3.43319000000019E-3</v>
      </c>
      <c r="I16" s="3">
        <v>-2.03027000000011E-3</v>
      </c>
      <c r="J16" s="3">
        <v>3.43319000000019E-3</v>
      </c>
      <c r="K16" s="3">
        <v>2.03027000000011E-3</v>
      </c>
      <c r="L16" s="3">
        <v>5.2751670000000098E-2</v>
      </c>
      <c r="M16" s="3">
        <v>0.55785229040400997</v>
      </c>
      <c r="N16" s="3">
        <v>8.3596000000000004</v>
      </c>
      <c r="O16" s="3">
        <v>3</v>
      </c>
      <c r="P16" s="3" t="s">
        <v>16</v>
      </c>
      <c r="Q16" s="3">
        <v>26270</v>
      </c>
      <c r="T16">
        <f t="shared" si="0"/>
        <v>3.43319000000019E-3</v>
      </c>
      <c r="V16" t="str">
        <f t="shared" si="1"/>
        <v/>
      </c>
      <c r="X16" t="str">
        <f t="shared" si="2"/>
        <v/>
      </c>
      <c r="Z16" t="str">
        <f t="shared" si="3"/>
        <v/>
      </c>
    </row>
    <row r="17" spans="1:26" x14ac:dyDescent="0.2">
      <c r="A17" s="2">
        <v>25</v>
      </c>
      <c r="B17" s="3">
        <v>0.16105744999999999</v>
      </c>
      <c r="C17" s="3">
        <v>0.29707033999999999</v>
      </c>
      <c r="D17" s="3">
        <v>0.15733341000000001</v>
      </c>
      <c r="E17" s="3">
        <v>7.3553779999999999E-2</v>
      </c>
      <c r="F17" s="3">
        <v>0.182836259999999</v>
      </c>
      <c r="G17" s="3">
        <v>0.17604009999999901</v>
      </c>
      <c r="H17" s="3">
        <v>-1.49826499999999E-2</v>
      </c>
      <c r="I17" s="3">
        <v>6.7961599999999903E-3</v>
      </c>
      <c r="J17" s="3">
        <v>1.49826499999999E-2</v>
      </c>
      <c r="K17" s="3">
        <v>6.7961599999999903E-3</v>
      </c>
      <c r="L17" s="3">
        <v>1.8706689999999901E-2</v>
      </c>
      <c r="M17" s="3">
        <v>0.56374689022864</v>
      </c>
      <c r="N17" s="3">
        <v>8.8500999999999905</v>
      </c>
      <c r="O17" s="3">
        <v>3</v>
      </c>
      <c r="P17" s="3" t="s">
        <v>16</v>
      </c>
      <c r="Q17" s="3">
        <v>29344</v>
      </c>
      <c r="T17">
        <f t="shared" si="0"/>
        <v>1.49826499999999E-2</v>
      </c>
      <c r="V17" t="str">
        <f t="shared" si="1"/>
        <v/>
      </c>
      <c r="X17" t="str">
        <f t="shared" si="2"/>
        <v/>
      </c>
      <c r="Z17" t="str">
        <f t="shared" si="3"/>
        <v/>
      </c>
    </row>
    <row r="18" spans="1:26" x14ac:dyDescent="0.2">
      <c r="A18" s="2">
        <v>32</v>
      </c>
      <c r="B18" s="3">
        <v>0.45586512000000001</v>
      </c>
      <c r="C18" s="3">
        <v>1.11290986</v>
      </c>
      <c r="D18" s="3">
        <v>0.48931625000000001</v>
      </c>
      <c r="E18" s="3">
        <v>1.4539965699999999</v>
      </c>
      <c r="F18" s="3">
        <v>0.464274979999999</v>
      </c>
      <c r="G18" s="3">
        <v>0.47105433000000002</v>
      </c>
      <c r="H18" s="3">
        <v>-1.518921E-2</v>
      </c>
      <c r="I18" s="3">
        <v>-6.7793500000001197E-3</v>
      </c>
      <c r="J18" s="3">
        <v>1.518921E-2</v>
      </c>
      <c r="K18" s="3">
        <v>6.7793500000001197E-3</v>
      </c>
      <c r="L18" s="3">
        <v>1.82619199999999E-2</v>
      </c>
      <c r="M18" s="3">
        <v>1</v>
      </c>
      <c r="N18" s="3">
        <v>1.25869999999997</v>
      </c>
      <c r="O18" s="3">
        <v>3</v>
      </c>
      <c r="P18" s="3" t="s">
        <v>16</v>
      </c>
      <c r="Q18" s="3">
        <v>37412</v>
      </c>
      <c r="T18">
        <f t="shared" si="0"/>
        <v>1.518921E-2</v>
      </c>
      <c r="V18" t="str">
        <f t="shared" si="1"/>
        <v/>
      </c>
      <c r="X18">
        <f t="shared" si="2"/>
        <v>1.25869999999997</v>
      </c>
      <c r="Z18" t="str">
        <f t="shared" si="3"/>
        <v/>
      </c>
    </row>
    <row r="19" spans="1:26" x14ac:dyDescent="0.2">
      <c r="A19" s="2">
        <v>35</v>
      </c>
      <c r="B19" s="3">
        <v>0.37889776999999902</v>
      </c>
      <c r="C19" s="3">
        <v>0.50823865999999995</v>
      </c>
      <c r="D19" s="3">
        <v>0.36037553</v>
      </c>
      <c r="E19" s="3">
        <v>1.2014380999999901</v>
      </c>
      <c r="F19" s="3">
        <v>0.37889776999999902</v>
      </c>
      <c r="G19" s="3">
        <v>0.37492840999999899</v>
      </c>
      <c r="H19" s="3">
        <v>3.9693600000000303E-3</v>
      </c>
      <c r="I19" s="3">
        <v>3.9693600000000303E-3</v>
      </c>
      <c r="J19" s="3">
        <v>3.9693600000000303E-3</v>
      </c>
      <c r="K19" s="3">
        <v>3.9693600000000303E-3</v>
      </c>
      <c r="L19" s="3">
        <v>1.45528799999999E-2</v>
      </c>
      <c r="M19" s="3">
        <v>1</v>
      </c>
      <c r="N19" s="3">
        <v>9.7251999999999708</v>
      </c>
      <c r="O19" s="3">
        <v>3</v>
      </c>
      <c r="P19" s="3" t="s">
        <v>16</v>
      </c>
      <c r="Q19" s="3">
        <v>41666</v>
      </c>
      <c r="T19">
        <f t="shared" si="0"/>
        <v>3.9693600000000303E-3</v>
      </c>
      <c r="V19" t="str">
        <f t="shared" si="1"/>
        <v/>
      </c>
      <c r="X19">
        <f t="shared" si="2"/>
        <v>9.7251999999999708</v>
      </c>
      <c r="Z19" t="str">
        <f t="shared" si="3"/>
        <v/>
      </c>
    </row>
    <row r="20" spans="1:26" x14ac:dyDescent="0.2">
      <c r="A20" s="2">
        <v>41</v>
      </c>
      <c r="B20" s="3">
        <v>1.68812965</v>
      </c>
      <c r="C20" s="3">
        <v>1.57058224999999</v>
      </c>
      <c r="D20" s="3">
        <v>1.68952309</v>
      </c>
      <c r="E20" s="3">
        <v>0.78886995999999998</v>
      </c>
      <c r="F20" s="3">
        <v>1.68812965</v>
      </c>
      <c r="G20" s="3">
        <v>1.6778273799999901</v>
      </c>
      <c r="H20" s="3">
        <v>1.0302270000000099E-2</v>
      </c>
      <c r="I20" s="3">
        <v>1.0302270000000099E-2</v>
      </c>
      <c r="J20" s="3">
        <v>1.0302270000000099E-2</v>
      </c>
      <c r="K20" s="3">
        <v>1.0302270000000099E-2</v>
      </c>
      <c r="L20" s="3">
        <v>1.16957100000001E-2</v>
      </c>
      <c r="M20" s="3">
        <v>1</v>
      </c>
      <c r="N20" s="3">
        <v>9.0600999999999203</v>
      </c>
      <c r="O20" s="3">
        <v>3</v>
      </c>
      <c r="P20" s="3" t="s">
        <v>16</v>
      </c>
      <c r="Q20" s="3">
        <v>50943</v>
      </c>
      <c r="T20">
        <f t="shared" si="0"/>
        <v>1.0302270000000099E-2</v>
      </c>
      <c r="V20" t="str">
        <f t="shared" si="1"/>
        <v/>
      </c>
      <c r="X20">
        <f t="shared" si="2"/>
        <v>9.0600999999999203</v>
      </c>
      <c r="Z20" t="str">
        <f t="shared" si="3"/>
        <v/>
      </c>
    </row>
    <row r="21" spans="1:26" x14ac:dyDescent="0.2">
      <c r="A21" s="2">
        <v>46</v>
      </c>
      <c r="B21" s="3">
        <v>0.31785098000000001</v>
      </c>
      <c r="C21" s="3">
        <v>0.97646049000000001</v>
      </c>
      <c r="D21" s="3">
        <v>0.35416263999999997</v>
      </c>
      <c r="E21" s="3">
        <v>1.58940323999999</v>
      </c>
      <c r="F21" s="3">
        <v>0.21161031999999999</v>
      </c>
      <c r="G21" s="3">
        <v>0.21029191999999999</v>
      </c>
      <c r="H21" s="3">
        <v>0.10755906</v>
      </c>
      <c r="I21" s="3">
        <v>1.3184000000000199E-3</v>
      </c>
      <c r="J21" s="3">
        <v>0.10755906</v>
      </c>
      <c r="K21" s="3">
        <v>1.3184000000000199E-3</v>
      </c>
      <c r="L21" s="3">
        <v>0.14387072000000001</v>
      </c>
      <c r="M21" s="3">
        <v>1</v>
      </c>
      <c r="N21" s="3">
        <v>9.7021999999999409</v>
      </c>
      <c r="O21" s="3">
        <v>3</v>
      </c>
      <c r="P21" s="3" t="s">
        <v>17</v>
      </c>
      <c r="Q21" s="3">
        <v>57886</v>
      </c>
      <c r="T21" t="str">
        <f t="shared" si="0"/>
        <v/>
      </c>
      <c r="V21">
        <f t="shared" si="1"/>
        <v>0.10755906</v>
      </c>
      <c r="X21" t="str">
        <f t="shared" si="2"/>
        <v/>
      </c>
      <c r="Z21">
        <f t="shared" si="3"/>
        <v>9.7021999999999409</v>
      </c>
    </row>
    <row r="22" spans="1:26" x14ac:dyDescent="0.2">
      <c r="A22" s="2">
        <v>4</v>
      </c>
      <c r="B22" s="3">
        <v>1.8540466099999999</v>
      </c>
      <c r="C22" s="3">
        <v>0.76397409999999999</v>
      </c>
      <c r="D22" s="3">
        <v>1.77920977</v>
      </c>
      <c r="E22" s="3">
        <v>0.42358549000000001</v>
      </c>
      <c r="F22" s="3">
        <v>1.8516916999999999</v>
      </c>
      <c r="G22" s="3">
        <v>1.8384691399999999</v>
      </c>
      <c r="H22" s="3">
        <v>1.5577469999999901E-2</v>
      </c>
      <c r="I22" s="3">
        <v>1.3222559999999699E-2</v>
      </c>
      <c r="J22" s="3">
        <v>1.5577469999999901E-2</v>
      </c>
      <c r="K22" s="3">
        <v>1.3222559999999699E-2</v>
      </c>
      <c r="L22" s="3">
        <v>5.9259370000000103E-2</v>
      </c>
      <c r="M22" s="3">
        <v>1</v>
      </c>
      <c r="N22" s="3">
        <v>6.1077999999999903</v>
      </c>
      <c r="O22" s="3">
        <v>3</v>
      </c>
      <c r="P22" s="3" t="s">
        <v>16</v>
      </c>
      <c r="Q22" s="3">
        <v>9620</v>
      </c>
      <c r="T22">
        <f t="shared" si="0"/>
        <v>1.5577469999999901E-2</v>
      </c>
      <c r="V22" t="str">
        <f t="shared" si="1"/>
        <v/>
      </c>
      <c r="X22">
        <f t="shared" si="2"/>
        <v>6.1077999999999903</v>
      </c>
      <c r="Z22" t="str">
        <f t="shared" si="3"/>
        <v/>
      </c>
    </row>
    <row r="23" spans="1:26" x14ac:dyDescent="0.2">
      <c r="A23" s="2">
        <v>9</v>
      </c>
      <c r="B23" s="3">
        <v>1.5201794</v>
      </c>
      <c r="C23" s="3">
        <v>1.3959283999999901</v>
      </c>
      <c r="D23" s="3">
        <v>1.58256562</v>
      </c>
      <c r="E23" s="3">
        <v>2.4500359999999999</v>
      </c>
      <c r="F23" s="3">
        <v>1.5134715700000001</v>
      </c>
      <c r="G23" s="3">
        <v>1.5012702899999999</v>
      </c>
      <c r="H23" s="3">
        <v>1.890911E-2</v>
      </c>
      <c r="I23" s="3">
        <v>1.22012800000002E-2</v>
      </c>
      <c r="J23" s="3">
        <v>1.890911E-2</v>
      </c>
      <c r="K23" s="3">
        <v>1.22012800000002E-2</v>
      </c>
      <c r="L23" s="3">
        <v>8.1295330000000096E-2</v>
      </c>
      <c r="M23" s="3">
        <v>1</v>
      </c>
      <c r="N23" s="3">
        <v>4.5794999999999897</v>
      </c>
      <c r="O23" s="3">
        <v>3</v>
      </c>
      <c r="P23" s="3" t="s">
        <v>16</v>
      </c>
      <c r="Q23" s="3">
        <v>18899</v>
      </c>
      <c r="T23">
        <f t="shared" si="0"/>
        <v>1.890911E-2</v>
      </c>
      <c r="V23" t="str">
        <f t="shared" si="1"/>
        <v/>
      </c>
      <c r="X23">
        <f t="shared" si="2"/>
        <v>4.5794999999999897</v>
      </c>
      <c r="Z23" t="str">
        <f t="shared" si="3"/>
        <v/>
      </c>
    </row>
    <row r="24" spans="1:26" x14ac:dyDescent="0.2">
      <c r="A24" s="2">
        <v>10</v>
      </c>
      <c r="B24" s="3">
        <v>1.4494254099999999</v>
      </c>
      <c r="C24" s="3">
        <v>0.59997599999999995</v>
      </c>
      <c r="D24" s="3">
        <v>1.43270885</v>
      </c>
      <c r="E24" s="3">
        <v>0.2366345</v>
      </c>
      <c r="F24" s="3">
        <v>1.43933584</v>
      </c>
      <c r="G24" s="3">
        <v>1.4265099699999999</v>
      </c>
      <c r="H24" s="3">
        <v>2.29154399999997E-2</v>
      </c>
      <c r="I24" s="3">
        <v>1.2825869999999901E-2</v>
      </c>
      <c r="J24" s="3">
        <v>2.29154399999997E-2</v>
      </c>
      <c r="K24" s="3">
        <v>1.2825869999999901E-2</v>
      </c>
      <c r="L24" s="3">
        <v>6.1988799999998997E-3</v>
      </c>
      <c r="M24" s="3">
        <v>1</v>
      </c>
      <c r="N24" s="3">
        <v>4.0808999999999802</v>
      </c>
      <c r="O24" s="3">
        <v>3</v>
      </c>
      <c r="P24" s="3" t="s">
        <v>16</v>
      </c>
      <c r="Q24" s="3">
        <v>19612</v>
      </c>
      <c r="T24">
        <f t="shared" si="0"/>
        <v>2.29154399999997E-2</v>
      </c>
      <c r="V24" t="str">
        <f t="shared" si="1"/>
        <v/>
      </c>
      <c r="X24">
        <f t="shared" si="2"/>
        <v>4.0808999999999802</v>
      </c>
      <c r="Z24" t="str">
        <f t="shared" si="3"/>
        <v/>
      </c>
    </row>
    <row r="25" spans="1:26" x14ac:dyDescent="0.2">
      <c r="A25" s="2">
        <v>17</v>
      </c>
      <c r="B25" s="3">
        <v>1.2891282500000001</v>
      </c>
      <c r="C25" s="3">
        <v>0.34045135999999998</v>
      </c>
      <c r="D25" s="3">
        <v>1.22512826</v>
      </c>
      <c r="E25" s="3">
        <v>1.94813608999999</v>
      </c>
      <c r="F25" s="3">
        <v>1.2194824499999899</v>
      </c>
      <c r="G25" s="3">
        <v>1.16342685</v>
      </c>
      <c r="H25" s="3">
        <v>0.12570139999999999</v>
      </c>
      <c r="I25" s="3">
        <v>5.6055599999999803E-2</v>
      </c>
      <c r="J25" s="3">
        <v>0.12570139999999999</v>
      </c>
      <c r="K25" s="3">
        <v>5.6055599999999803E-2</v>
      </c>
      <c r="L25" s="3">
        <v>6.1701409999999901E-2</v>
      </c>
      <c r="M25" s="3">
        <v>1</v>
      </c>
      <c r="N25" s="3">
        <v>4.3887999999999998</v>
      </c>
      <c r="O25" s="3">
        <v>3</v>
      </c>
      <c r="P25" s="3" t="s">
        <v>17</v>
      </c>
      <c r="Q25" s="3">
        <v>26503</v>
      </c>
      <c r="T25" t="str">
        <f t="shared" si="0"/>
        <v/>
      </c>
      <c r="V25">
        <f t="shared" si="1"/>
        <v>0.12570139999999999</v>
      </c>
      <c r="X25" t="str">
        <f t="shared" si="2"/>
        <v/>
      </c>
      <c r="Z25">
        <f t="shared" si="3"/>
        <v>4.3887999999999998</v>
      </c>
    </row>
    <row r="26" spans="1:26" x14ac:dyDescent="0.2">
      <c r="A26" s="2">
        <v>22</v>
      </c>
      <c r="B26" s="3">
        <v>1.02674119999999</v>
      </c>
      <c r="C26" s="3">
        <v>1.06633825999999</v>
      </c>
      <c r="D26" s="3">
        <v>1.0143814600000001</v>
      </c>
      <c r="E26" s="3">
        <v>0.78969137</v>
      </c>
      <c r="F26" s="3">
        <v>0.99688500000000002</v>
      </c>
      <c r="G26" s="3">
        <v>0.97417476999999997</v>
      </c>
      <c r="H26" s="3">
        <v>5.2566429999999699E-2</v>
      </c>
      <c r="I26" s="3">
        <v>2.2710229999999901E-2</v>
      </c>
      <c r="J26" s="3">
        <v>5.2566429999999699E-2</v>
      </c>
      <c r="K26" s="3">
        <v>2.2710229999999901E-2</v>
      </c>
      <c r="L26" s="3">
        <v>4.0206689999999899E-2</v>
      </c>
      <c r="M26" s="3">
        <v>1</v>
      </c>
      <c r="N26" s="3">
        <v>3.4229000000000198</v>
      </c>
      <c r="O26" s="3">
        <v>3</v>
      </c>
      <c r="P26" s="3" t="s">
        <v>16</v>
      </c>
      <c r="Q26" s="3">
        <v>32357</v>
      </c>
      <c r="T26">
        <f t="shared" si="0"/>
        <v>5.2566429999999699E-2</v>
      </c>
      <c r="V26" t="str">
        <f t="shared" si="1"/>
        <v/>
      </c>
      <c r="X26">
        <f t="shared" si="2"/>
        <v>3.4229000000000198</v>
      </c>
      <c r="Z26" t="str">
        <f t="shared" si="3"/>
        <v/>
      </c>
    </row>
    <row r="27" spans="1:26" x14ac:dyDescent="0.2">
      <c r="A27" s="2">
        <v>29</v>
      </c>
      <c r="B27" s="3">
        <v>1.04632546</v>
      </c>
      <c r="C27" s="3">
        <v>1.49467825</v>
      </c>
      <c r="D27" s="3">
        <v>1.1046606800000001</v>
      </c>
      <c r="E27" s="3">
        <v>1.4272043299999999</v>
      </c>
      <c r="F27" s="3">
        <v>0.72207971999999898</v>
      </c>
      <c r="G27" s="3">
        <v>0.71884709000000002</v>
      </c>
      <c r="H27" s="3">
        <v>0.32747837000000002</v>
      </c>
      <c r="I27" s="3">
        <v>3.2326299999998402E-3</v>
      </c>
      <c r="J27" s="3">
        <v>0.32747837000000002</v>
      </c>
      <c r="K27" s="3">
        <v>3.2326299999998402E-3</v>
      </c>
      <c r="L27" s="3">
        <v>0.38581358999999998</v>
      </c>
      <c r="M27" s="3">
        <v>1</v>
      </c>
      <c r="N27" s="3">
        <v>4.15899999999999</v>
      </c>
      <c r="O27" s="3">
        <v>3</v>
      </c>
      <c r="P27" s="3" t="s">
        <v>17</v>
      </c>
      <c r="Q27" s="3">
        <v>41106</v>
      </c>
      <c r="T27" t="str">
        <f t="shared" si="0"/>
        <v/>
      </c>
      <c r="V27">
        <f t="shared" si="1"/>
        <v>0.32747837000000002</v>
      </c>
      <c r="X27" t="str">
        <f t="shared" si="2"/>
        <v/>
      </c>
      <c r="Z27">
        <f t="shared" si="3"/>
        <v>4.15899999999999</v>
      </c>
    </row>
    <row r="28" spans="1:26" x14ac:dyDescent="0.2">
      <c r="A28" s="2">
        <v>32</v>
      </c>
      <c r="B28" s="3">
        <v>0.94950489999999999</v>
      </c>
      <c r="C28" s="3">
        <v>0.40183704999999997</v>
      </c>
      <c r="D28" s="3">
        <v>0.85283715999999998</v>
      </c>
      <c r="E28" s="3">
        <v>0.15029919999999999</v>
      </c>
      <c r="F28" s="3">
        <v>0.98777914</v>
      </c>
      <c r="G28" s="3">
        <v>1.00764084999999</v>
      </c>
      <c r="H28" s="3">
        <v>-5.81359499999997E-2</v>
      </c>
      <c r="I28" s="3">
        <v>-1.9861709999999699E-2</v>
      </c>
      <c r="J28" s="3">
        <v>5.81359499999997E-2</v>
      </c>
      <c r="K28" s="3">
        <v>1.9861709999999699E-2</v>
      </c>
      <c r="L28" s="3">
        <v>0.15480368999999899</v>
      </c>
      <c r="M28" s="3">
        <v>1</v>
      </c>
      <c r="N28" s="3">
        <v>2.7067000000000601</v>
      </c>
      <c r="O28" s="3">
        <v>3</v>
      </c>
      <c r="P28" s="3" t="s">
        <v>16</v>
      </c>
      <c r="Q28" s="3">
        <v>42873</v>
      </c>
      <c r="T28">
        <f t="shared" si="0"/>
        <v>5.81359499999997E-2</v>
      </c>
      <c r="V28" t="str">
        <f t="shared" si="1"/>
        <v/>
      </c>
      <c r="X28">
        <f t="shared" si="2"/>
        <v>2.7067000000000601</v>
      </c>
      <c r="Z28" t="str">
        <f t="shared" si="3"/>
        <v/>
      </c>
    </row>
    <row r="29" spans="1:26" x14ac:dyDescent="0.2">
      <c r="A29" s="2">
        <v>39</v>
      </c>
      <c r="B29" s="3">
        <v>0.69304714000000001</v>
      </c>
      <c r="C29" s="3">
        <v>1.1043546099999999</v>
      </c>
      <c r="D29" s="3">
        <v>0.71538964999999999</v>
      </c>
      <c r="E29" s="3">
        <v>0.38750989000000002</v>
      </c>
      <c r="F29" s="3">
        <v>0.69159289999999995</v>
      </c>
      <c r="G29" s="3">
        <v>0.68375971999999996</v>
      </c>
      <c r="H29" s="3">
        <v>9.28741999999993E-3</v>
      </c>
      <c r="I29" s="3">
        <v>7.8331799999998807E-3</v>
      </c>
      <c r="J29" s="3">
        <v>9.28741999999993E-3</v>
      </c>
      <c r="K29" s="3">
        <v>7.8331799999998807E-3</v>
      </c>
      <c r="L29" s="3">
        <v>3.1629930000000001E-2</v>
      </c>
      <c r="M29" s="3">
        <v>1</v>
      </c>
      <c r="N29" s="3">
        <v>4.9518000000000404</v>
      </c>
      <c r="O29" s="3">
        <v>3</v>
      </c>
      <c r="P29" s="3" t="s">
        <v>16</v>
      </c>
      <c r="Q29" s="3">
        <v>48194</v>
      </c>
      <c r="T29">
        <f t="shared" si="0"/>
        <v>9.28741999999993E-3</v>
      </c>
      <c r="V29" t="str">
        <f t="shared" si="1"/>
        <v/>
      </c>
      <c r="X29">
        <f t="shared" si="2"/>
        <v>4.9518000000000404</v>
      </c>
      <c r="Z29" t="str">
        <f t="shared" si="3"/>
        <v/>
      </c>
    </row>
    <row r="30" spans="1:26" x14ac:dyDescent="0.2">
      <c r="A30" s="2">
        <v>44</v>
      </c>
      <c r="B30" s="3">
        <v>1.24304105</v>
      </c>
      <c r="C30" s="3">
        <v>2.1724306599999998</v>
      </c>
      <c r="D30" s="3">
        <v>1.2836224999999899</v>
      </c>
      <c r="E30" s="3">
        <v>1.0997412099999999</v>
      </c>
      <c r="F30" s="3">
        <v>1.24304105</v>
      </c>
      <c r="G30" s="3">
        <v>1.239025</v>
      </c>
      <c r="H30" s="3">
        <v>4.0160499999999299E-3</v>
      </c>
      <c r="I30" s="3">
        <v>4.0160499999999299E-3</v>
      </c>
      <c r="J30" s="3">
        <v>4.0160499999999299E-3</v>
      </c>
      <c r="K30" s="3">
        <v>4.0160499999999299E-3</v>
      </c>
      <c r="L30" s="3">
        <v>4.4597499999999797E-2</v>
      </c>
      <c r="M30" s="3">
        <v>1</v>
      </c>
      <c r="N30" s="3">
        <v>7.1581999999999599</v>
      </c>
      <c r="O30" s="3">
        <v>3</v>
      </c>
      <c r="P30" s="3" t="s">
        <v>16</v>
      </c>
      <c r="Q30" s="3">
        <v>55019</v>
      </c>
      <c r="T30">
        <f t="shared" si="0"/>
        <v>4.0160499999999299E-3</v>
      </c>
      <c r="V30" t="str">
        <f t="shared" si="1"/>
        <v/>
      </c>
      <c r="X30">
        <f t="shared" si="2"/>
        <v>7.1581999999999599</v>
      </c>
      <c r="Z30" t="str">
        <f t="shared" si="3"/>
        <v/>
      </c>
    </row>
    <row r="31" spans="1:26" x14ac:dyDescent="0.2">
      <c r="A31" s="2">
        <v>46</v>
      </c>
      <c r="B31" s="3">
        <v>0.88008829</v>
      </c>
      <c r="C31" s="3">
        <v>1.1174118799999999</v>
      </c>
      <c r="D31" s="3">
        <v>0.93584361999999999</v>
      </c>
      <c r="E31" s="3">
        <v>2.4717218500000002</v>
      </c>
      <c r="F31" s="3">
        <v>1.42422633</v>
      </c>
      <c r="G31" s="3">
        <v>1.47365704</v>
      </c>
      <c r="H31" s="3">
        <v>-0.59356874999999998</v>
      </c>
      <c r="I31" s="3">
        <v>-4.9430709999999697E-2</v>
      </c>
      <c r="J31" s="3">
        <v>0.59356874999999998</v>
      </c>
      <c r="K31" s="3">
        <v>4.9430709999999697E-2</v>
      </c>
      <c r="L31" s="3">
        <v>0.53781341999999999</v>
      </c>
      <c r="M31" s="3">
        <v>1</v>
      </c>
      <c r="N31" s="3">
        <v>3.17510000000004</v>
      </c>
      <c r="O31" s="3">
        <v>3</v>
      </c>
      <c r="P31" s="3" t="s">
        <v>17</v>
      </c>
      <c r="Q31" s="3">
        <v>56540</v>
      </c>
      <c r="T31" t="str">
        <f t="shared" si="0"/>
        <v/>
      </c>
      <c r="V31">
        <f t="shared" si="1"/>
        <v>0.59356874999999998</v>
      </c>
      <c r="X31" t="str">
        <f t="shared" si="2"/>
        <v/>
      </c>
      <c r="Z31">
        <f t="shared" si="3"/>
        <v>3.17510000000004</v>
      </c>
    </row>
    <row r="32" spans="1:26" x14ac:dyDescent="0.2">
      <c r="A32" s="2">
        <v>2</v>
      </c>
      <c r="B32" s="3">
        <v>0.82157016999999999</v>
      </c>
      <c r="C32" s="3">
        <v>1.38095892999999</v>
      </c>
      <c r="D32" s="3">
        <v>0.82253124999999905</v>
      </c>
      <c r="E32" s="3">
        <v>0.91051603999999997</v>
      </c>
      <c r="F32" s="3">
        <v>0.64202044999999996</v>
      </c>
      <c r="G32" s="3">
        <v>0.57628369999999995</v>
      </c>
      <c r="H32" s="3">
        <v>0.24528647000000001</v>
      </c>
      <c r="I32" s="3">
        <v>6.5736749999999899E-2</v>
      </c>
      <c r="J32" s="3">
        <v>0.24528647000000001</v>
      </c>
      <c r="K32" s="3">
        <v>6.5736749999999899E-2</v>
      </c>
      <c r="L32" s="3">
        <v>0.24624754999999901</v>
      </c>
      <c r="M32" s="3">
        <v>1</v>
      </c>
      <c r="N32" s="3">
        <v>4.1881999999999904</v>
      </c>
      <c r="O32" s="3">
        <v>3</v>
      </c>
      <c r="P32" s="3" t="s">
        <v>17</v>
      </c>
      <c r="Q32" s="3">
        <v>4417</v>
      </c>
      <c r="T32" t="str">
        <f t="shared" si="0"/>
        <v/>
      </c>
      <c r="V32">
        <f t="shared" si="1"/>
        <v>0.24528647000000001</v>
      </c>
      <c r="X32" t="str">
        <f t="shared" si="2"/>
        <v/>
      </c>
      <c r="Z32">
        <f t="shared" si="3"/>
        <v>4.1881999999999904</v>
      </c>
    </row>
    <row r="33" spans="1:26" x14ac:dyDescent="0.2">
      <c r="A33" s="2">
        <v>6</v>
      </c>
      <c r="B33" s="3">
        <v>0.56897717000000003</v>
      </c>
      <c r="C33" s="3">
        <v>0.35241281999999902</v>
      </c>
      <c r="D33" s="3">
        <v>0.56109573000000001</v>
      </c>
      <c r="E33" s="3">
        <v>0.88324588999999998</v>
      </c>
      <c r="F33" s="3">
        <v>0.55652000000000001</v>
      </c>
      <c r="G33" s="3">
        <v>0.54591444999999905</v>
      </c>
      <c r="H33" s="3">
        <v>2.3062719999999998E-2</v>
      </c>
      <c r="I33" s="3">
        <v>1.060555E-2</v>
      </c>
      <c r="J33" s="3">
        <v>2.3062719999999998E-2</v>
      </c>
      <c r="K33" s="3">
        <v>1.060555E-2</v>
      </c>
      <c r="L33" s="3">
        <v>1.518128E-2</v>
      </c>
      <c r="M33" s="3">
        <v>1</v>
      </c>
      <c r="N33" s="3">
        <v>4.5072000000000099</v>
      </c>
      <c r="O33" s="3">
        <v>3</v>
      </c>
      <c r="P33" s="3" t="s">
        <v>16</v>
      </c>
      <c r="Q33" s="3">
        <v>10919</v>
      </c>
      <c r="T33">
        <f t="shared" si="0"/>
        <v>2.3062719999999998E-2</v>
      </c>
      <c r="V33" t="str">
        <f t="shared" si="1"/>
        <v/>
      </c>
      <c r="X33">
        <f t="shared" si="2"/>
        <v>4.5072000000000099</v>
      </c>
      <c r="Z33" t="str">
        <f t="shared" si="3"/>
        <v/>
      </c>
    </row>
    <row r="34" spans="1:26" x14ac:dyDescent="0.2">
      <c r="A34" s="2">
        <v>10</v>
      </c>
      <c r="B34" s="3">
        <v>1.21241245</v>
      </c>
      <c r="C34" s="3">
        <v>0.40491169999999999</v>
      </c>
      <c r="D34" s="3">
        <v>1.1557505699999999</v>
      </c>
      <c r="E34" s="3">
        <v>1.52202244</v>
      </c>
      <c r="F34" s="3">
        <v>1.21241245</v>
      </c>
      <c r="G34" s="3">
        <v>1.2122092099999999</v>
      </c>
      <c r="H34" s="3">
        <v>2.0324000000004799E-4</v>
      </c>
      <c r="I34" s="3">
        <v>2.0324000000004799E-4</v>
      </c>
      <c r="J34" s="3">
        <v>2.0324000000004799E-4</v>
      </c>
      <c r="K34" s="3">
        <v>2.0324000000004799E-4</v>
      </c>
      <c r="L34" s="3">
        <v>5.6458639999999997E-2</v>
      </c>
      <c r="M34" s="3">
        <v>1</v>
      </c>
      <c r="N34" s="3">
        <v>12.723199999999901</v>
      </c>
      <c r="O34" s="3">
        <v>3</v>
      </c>
      <c r="P34" s="3" t="s">
        <v>16</v>
      </c>
      <c r="Q34" s="3">
        <v>13945</v>
      </c>
      <c r="T34">
        <f t="shared" si="0"/>
        <v>2.0324000000004799E-4</v>
      </c>
      <c r="V34" t="str">
        <f t="shared" si="1"/>
        <v/>
      </c>
      <c r="X34">
        <f t="shared" si="2"/>
        <v>12.723199999999901</v>
      </c>
      <c r="Z34" t="str">
        <f t="shared" si="3"/>
        <v/>
      </c>
    </row>
    <row r="35" spans="1:26" x14ac:dyDescent="0.2">
      <c r="A35" s="2">
        <v>16</v>
      </c>
      <c r="B35" s="3">
        <v>1.20506585</v>
      </c>
      <c r="C35" s="3">
        <v>0.65877386000000004</v>
      </c>
      <c r="D35" s="3">
        <v>1.15660498</v>
      </c>
      <c r="E35" s="3">
        <v>1.75380504999999</v>
      </c>
      <c r="F35" s="3">
        <v>1.0886220499999999</v>
      </c>
      <c r="G35" s="3">
        <v>1.01971105</v>
      </c>
      <c r="H35" s="3">
        <v>0.18535479999999999</v>
      </c>
      <c r="I35" s="3">
        <v>6.8911000000000097E-2</v>
      </c>
      <c r="J35" s="3">
        <v>0.18535479999999999</v>
      </c>
      <c r="K35" s="3">
        <v>6.8911000000000097E-2</v>
      </c>
      <c r="L35" s="3">
        <v>0.13689393</v>
      </c>
      <c r="M35" s="3">
        <v>1</v>
      </c>
      <c r="N35" s="3">
        <v>6.3088999999999897</v>
      </c>
      <c r="O35" s="3">
        <v>3</v>
      </c>
      <c r="P35" s="3" t="s">
        <v>17</v>
      </c>
      <c r="Q35" s="3">
        <v>17036</v>
      </c>
      <c r="T35" t="str">
        <f t="shared" si="0"/>
        <v/>
      </c>
      <c r="V35">
        <f t="shared" si="1"/>
        <v>0.18535479999999999</v>
      </c>
      <c r="X35" t="str">
        <f t="shared" si="2"/>
        <v/>
      </c>
      <c r="Z35">
        <f t="shared" si="3"/>
        <v>6.3088999999999897</v>
      </c>
    </row>
    <row r="36" spans="1:26" x14ac:dyDescent="0.2">
      <c r="A36" s="2">
        <v>22</v>
      </c>
      <c r="B36" s="3">
        <v>0.80407527999999995</v>
      </c>
      <c r="C36" s="3">
        <v>1.4812391199999999</v>
      </c>
      <c r="D36" s="3">
        <v>0.86342476999999995</v>
      </c>
      <c r="E36" s="3">
        <v>0.399746079999999</v>
      </c>
      <c r="F36" s="3">
        <v>0.76998644000000005</v>
      </c>
      <c r="G36" s="3">
        <v>0.74412012999999999</v>
      </c>
      <c r="H36" s="3">
        <v>5.9955149999999999E-2</v>
      </c>
      <c r="I36" s="3">
        <v>2.5866310000000101E-2</v>
      </c>
      <c r="J36" s="3">
        <v>5.9955149999999999E-2</v>
      </c>
      <c r="K36" s="3">
        <v>2.5866310000000101E-2</v>
      </c>
      <c r="L36" s="3">
        <v>0.11930464</v>
      </c>
      <c r="M36" s="3">
        <v>1</v>
      </c>
      <c r="N36" s="3">
        <v>9.7063999999999702</v>
      </c>
      <c r="O36" s="3">
        <v>3</v>
      </c>
      <c r="P36" s="3" t="s">
        <v>16</v>
      </c>
      <c r="Q36" s="3">
        <v>21630</v>
      </c>
      <c r="T36">
        <f t="shared" si="0"/>
        <v>5.9955149999999999E-2</v>
      </c>
      <c r="V36" t="str">
        <f t="shared" si="1"/>
        <v/>
      </c>
      <c r="X36">
        <f t="shared" si="2"/>
        <v>9.7063999999999702</v>
      </c>
      <c r="Z36" t="str">
        <f t="shared" si="3"/>
        <v/>
      </c>
    </row>
    <row r="37" spans="1:26" x14ac:dyDescent="0.2">
      <c r="A37" s="2">
        <v>26</v>
      </c>
      <c r="B37" s="3">
        <v>1.16619389</v>
      </c>
      <c r="C37" s="3">
        <v>0.56034969999999995</v>
      </c>
      <c r="D37" s="3">
        <v>1.1111033799999901</v>
      </c>
      <c r="E37" s="3">
        <v>0.50823943999999999</v>
      </c>
      <c r="F37" s="3">
        <v>1.1014640899999999</v>
      </c>
      <c r="G37" s="3">
        <v>1.0813312900000001</v>
      </c>
      <c r="H37" s="3">
        <v>8.4862599999999899E-2</v>
      </c>
      <c r="I37" s="3">
        <v>2.0132799999999802E-2</v>
      </c>
      <c r="J37" s="3">
        <v>8.4862599999999899E-2</v>
      </c>
      <c r="K37" s="3">
        <v>2.0132799999999802E-2</v>
      </c>
      <c r="L37" s="3">
        <v>2.97720899999998E-2</v>
      </c>
      <c r="M37" s="3">
        <v>1</v>
      </c>
      <c r="N37" s="3">
        <v>1.09660000000002</v>
      </c>
      <c r="O37" s="3">
        <v>3</v>
      </c>
      <c r="P37" s="3" t="s">
        <v>16</v>
      </c>
      <c r="Q37" s="3">
        <v>26411</v>
      </c>
      <c r="T37">
        <f t="shared" si="0"/>
        <v>8.4862599999999899E-2</v>
      </c>
      <c r="V37" t="str">
        <f t="shared" si="1"/>
        <v/>
      </c>
      <c r="X37">
        <f t="shared" si="2"/>
        <v>1.09660000000002</v>
      </c>
      <c r="Z37" t="str">
        <f t="shared" si="3"/>
        <v/>
      </c>
    </row>
    <row r="38" spans="1:26" x14ac:dyDescent="0.2">
      <c r="A38" s="2">
        <v>32</v>
      </c>
      <c r="B38" s="3">
        <v>0.62563212999999995</v>
      </c>
      <c r="C38" s="3">
        <v>0.24833989000000001</v>
      </c>
      <c r="D38" s="3">
        <v>0.64177748999999995</v>
      </c>
      <c r="E38" s="3">
        <v>0.61185279999999997</v>
      </c>
      <c r="F38" s="3">
        <v>0.93843193000000003</v>
      </c>
      <c r="G38" s="3">
        <v>0.81213122000000004</v>
      </c>
      <c r="H38" s="3">
        <v>-0.18649909000000001</v>
      </c>
      <c r="I38" s="3">
        <v>0.12630070999999901</v>
      </c>
      <c r="J38" s="3">
        <v>0.18649909000000001</v>
      </c>
      <c r="K38" s="3">
        <v>0.12630070999999901</v>
      </c>
      <c r="L38" s="3">
        <v>0.17035373000000001</v>
      </c>
      <c r="M38" s="3">
        <v>1</v>
      </c>
      <c r="N38" s="3">
        <v>4.4166999999999899</v>
      </c>
      <c r="O38" s="3">
        <v>3</v>
      </c>
      <c r="P38" s="3" t="s">
        <v>17</v>
      </c>
      <c r="Q38" s="3">
        <v>31246</v>
      </c>
      <c r="T38" t="str">
        <f t="shared" si="0"/>
        <v/>
      </c>
      <c r="V38">
        <f t="shared" si="1"/>
        <v>0.18649909000000001</v>
      </c>
      <c r="X38" t="str">
        <f t="shared" si="2"/>
        <v/>
      </c>
      <c r="Z38">
        <f t="shared" si="3"/>
        <v>4.4166999999999899</v>
      </c>
    </row>
    <row r="39" spans="1:26" x14ac:dyDescent="0.2">
      <c r="A39" s="2">
        <v>36</v>
      </c>
      <c r="B39" s="3">
        <v>0.47778339999999903</v>
      </c>
      <c r="C39" s="3">
        <v>0.96472932999999905</v>
      </c>
      <c r="D39" s="3">
        <v>0.50318121999999998</v>
      </c>
      <c r="E39" s="3">
        <v>0.59188817000000005</v>
      </c>
      <c r="F39" s="3">
        <v>0.4851104</v>
      </c>
      <c r="G39" s="3">
        <v>0.49382009999999998</v>
      </c>
      <c r="H39" s="3">
        <v>-1.6036700000000102E-2</v>
      </c>
      <c r="I39" s="3">
        <v>-8.7097000000000407E-3</v>
      </c>
      <c r="J39" s="3">
        <v>1.6036700000000102E-2</v>
      </c>
      <c r="K39" s="3">
        <v>8.7097000000000407E-3</v>
      </c>
      <c r="L39" s="3">
        <v>9.3611200000000509E-3</v>
      </c>
      <c r="M39" s="3">
        <v>1</v>
      </c>
      <c r="N39" s="3">
        <v>5.7355999999999696</v>
      </c>
      <c r="O39" s="3">
        <v>3</v>
      </c>
      <c r="P39" s="3" t="s">
        <v>16</v>
      </c>
      <c r="Q39" s="3">
        <v>34694</v>
      </c>
      <c r="T39">
        <f t="shared" si="0"/>
        <v>1.6036700000000102E-2</v>
      </c>
      <c r="V39" t="str">
        <f t="shared" si="1"/>
        <v/>
      </c>
      <c r="X39">
        <f t="shared" si="2"/>
        <v>5.7355999999999696</v>
      </c>
      <c r="Z39" t="str">
        <f t="shared" si="3"/>
        <v/>
      </c>
    </row>
    <row r="40" spans="1:26" x14ac:dyDescent="0.2">
      <c r="A40" s="2">
        <v>40</v>
      </c>
      <c r="B40" s="3">
        <v>0.750301</v>
      </c>
      <c r="C40" s="3">
        <v>2.0662267299999999</v>
      </c>
      <c r="D40" s="3">
        <v>0.80532218</v>
      </c>
      <c r="E40" s="3">
        <v>1.1336806100000001</v>
      </c>
      <c r="F40" s="3">
        <v>0.72408455999999999</v>
      </c>
      <c r="G40" s="3">
        <v>0.70415410000000001</v>
      </c>
      <c r="H40" s="3">
        <v>4.6146900000000102E-2</v>
      </c>
      <c r="I40" s="3">
        <v>1.9930460000000001E-2</v>
      </c>
      <c r="J40" s="3">
        <v>4.6146900000000102E-2</v>
      </c>
      <c r="K40" s="3">
        <v>1.9930460000000001E-2</v>
      </c>
      <c r="L40" s="3">
        <v>0.10116807999999999</v>
      </c>
      <c r="M40" s="3">
        <v>1</v>
      </c>
      <c r="N40" s="3">
        <v>3.7608000000000099</v>
      </c>
      <c r="O40" s="3">
        <v>3</v>
      </c>
      <c r="P40" s="3" t="s">
        <v>16</v>
      </c>
      <c r="Q40" s="3">
        <v>37124</v>
      </c>
      <c r="T40">
        <f t="shared" si="0"/>
        <v>4.6146900000000102E-2</v>
      </c>
      <c r="V40" t="str">
        <f t="shared" si="1"/>
        <v/>
      </c>
      <c r="X40">
        <f t="shared" si="2"/>
        <v>3.7608000000000099</v>
      </c>
      <c r="Z40" t="str">
        <f t="shared" si="3"/>
        <v/>
      </c>
    </row>
    <row r="41" spans="1:26" x14ac:dyDescent="0.2">
      <c r="A41" s="2">
        <v>49</v>
      </c>
      <c r="B41" s="3">
        <v>4.4234E-4</v>
      </c>
      <c r="C41" s="3">
        <v>0.12682979999999999</v>
      </c>
      <c r="D41" s="3">
        <v>1.0951999999999999E-4</v>
      </c>
      <c r="E41" s="3">
        <v>0.44616969000000001</v>
      </c>
      <c r="F41" s="4">
        <v>1.7139999999999999E-5</v>
      </c>
      <c r="G41" s="3">
        <v>4.7329999999999898E-4</v>
      </c>
      <c r="H41" s="4">
        <v>-3.09599999999999E-5</v>
      </c>
      <c r="I41" s="3">
        <v>-4.5615999999999902E-4</v>
      </c>
      <c r="J41" s="4">
        <v>3.09599999999999E-5</v>
      </c>
      <c r="K41" s="3">
        <v>4.5615999999999902E-4</v>
      </c>
      <c r="L41" s="3">
        <v>3.6377999999999899E-4</v>
      </c>
      <c r="M41" s="3">
        <v>1</v>
      </c>
      <c r="N41" s="3">
        <v>2.8469000000000002</v>
      </c>
      <c r="O41" s="3">
        <v>3</v>
      </c>
      <c r="P41" s="3" t="s">
        <v>16</v>
      </c>
      <c r="Q41" s="3">
        <v>41196</v>
      </c>
      <c r="T41">
        <f t="shared" si="0"/>
        <v>3.09599999999999E-5</v>
      </c>
      <c r="V41" t="str">
        <f t="shared" si="1"/>
        <v/>
      </c>
      <c r="X41">
        <f t="shared" si="2"/>
        <v>2.8469000000000002</v>
      </c>
      <c r="Z41" t="str">
        <f t="shared" si="3"/>
        <v/>
      </c>
    </row>
    <row r="42" spans="1:26" x14ac:dyDescent="0.2">
      <c r="A42" s="2">
        <v>3</v>
      </c>
      <c r="B42" s="3">
        <v>0.31115284999999998</v>
      </c>
      <c r="C42" s="3">
        <v>0.15838450000000001</v>
      </c>
      <c r="D42" s="3">
        <v>0.29597266</v>
      </c>
      <c r="E42" s="3">
        <v>1.3212180200000001</v>
      </c>
      <c r="F42" s="3">
        <v>0.33274165</v>
      </c>
      <c r="G42" s="3">
        <v>0.34239889999999901</v>
      </c>
      <c r="H42" s="3">
        <v>-3.12460499999998E-2</v>
      </c>
      <c r="I42" s="3">
        <v>-9.6572499999998396E-3</v>
      </c>
      <c r="J42" s="3">
        <v>3.12460499999998E-2</v>
      </c>
      <c r="K42" s="3">
        <v>9.6572499999998396E-3</v>
      </c>
      <c r="L42" s="3">
        <v>4.6426239999999799E-2</v>
      </c>
      <c r="M42" s="3">
        <v>1</v>
      </c>
      <c r="N42" s="3">
        <v>4.6428999999999903</v>
      </c>
      <c r="O42" s="3">
        <v>3</v>
      </c>
      <c r="P42" s="3" t="s">
        <v>16</v>
      </c>
      <c r="Q42" s="3">
        <v>7247</v>
      </c>
      <c r="T42">
        <f t="shared" si="0"/>
        <v>3.12460499999998E-2</v>
      </c>
      <c r="V42" t="str">
        <f t="shared" si="1"/>
        <v/>
      </c>
      <c r="X42">
        <f t="shared" si="2"/>
        <v>4.6428999999999903</v>
      </c>
      <c r="Z42" t="str">
        <f t="shared" si="3"/>
        <v/>
      </c>
    </row>
    <row r="43" spans="1:26" x14ac:dyDescent="0.2">
      <c r="A43" s="2">
        <v>6</v>
      </c>
      <c r="B43" s="3">
        <v>1.7749390599999999</v>
      </c>
      <c r="C43" s="3">
        <v>0.96870396999999997</v>
      </c>
      <c r="D43" s="3">
        <v>1.70155565</v>
      </c>
      <c r="E43" s="3">
        <v>2.6736607699999899</v>
      </c>
      <c r="F43" s="3">
        <v>1.7749390599999999</v>
      </c>
      <c r="G43" s="3">
        <v>1.77399328</v>
      </c>
      <c r="H43" s="3">
        <v>9.45779999999674E-4</v>
      </c>
      <c r="I43" s="3">
        <v>9.45779999999674E-4</v>
      </c>
      <c r="J43" s="3">
        <v>9.45779999999674E-4</v>
      </c>
      <c r="K43" s="3">
        <v>9.45779999999674E-4</v>
      </c>
      <c r="L43" s="3">
        <v>7.2437630000000197E-2</v>
      </c>
      <c r="M43" s="3">
        <v>1</v>
      </c>
      <c r="N43" s="3">
        <v>23.392499999999899</v>
      </c>
      <c r="O43" s="3">
        <v>3</v>
      </c>
      <c r="P43" s="3" t="s">
        <v>16</v>
      </c>
      <c r="Q43" s="3">
        <v>11058</v>
      </c>
      <c r="T43">
        <f t="shared" si="0"/>
        <v>9.45779999999674E-4</v>
      </c>
      <c r="V43" t="str">
        <f t="shared" si="1"/>
        <v/>
      </c>
      <c r="X43">
        <f t="shared" si="2"/>
        <v>23.392499999999899</v>
      </c>
      <c r="Z43" t="str">
        <f t="shared" si="3"/>
        <v/>
      </c>
    </row>
    <row r="44" spans="1:26" x14ac:dyDescent="0.2">
      <c r="A44" s="2">
        <v>13</v>
      </c>
      <c r="B44" s="3">
        <v>8.2217250000000006E-2</v>
      </c>
      <c r="C44" s="3">
        <v>0.58259021</v>
      </c>
      <c r="D44" s="3">
        <v>7.0717600000000005E-2</v>
      </c>
      <c r="E44" s="3">
        <v>0.88462529000000001</v>
      </c>
      <c r="F44" s="3">
        <v>8.2295809999999997E-2</v>
      </c>
      <c r="G44" s="3">
        <v>8.0589049999999995E-2</v>
      </c>
      <c r="H44" s="3">
        <v>1.62820000000001E-3</v>
      </c>
      <c r="I44" s="3">
        <v>1.7067600000000001E-3</v>
      </c>
      <c r="J44" s="3">
        <v>1.62820000000001E-3</v>
      </c>
      <c r="K44" s="3">
        <v>1.7067600000000001E-3</v>
      </c>
      <c r="L44" s="3">
        <v>9.87144999999999E-3</v>
      </c>
      <c r="M44" s="3">
        <v>1</v>
      </c>
      <c r="N44" s="3">
        <v>7.2313000000000303</v>
      </c>
      <c r="O44" s="3">
        <v>3</v>
      </c>
      <c r="P44" s="3" t="s">
        <v>16</v>
      </c>
      <c r="Q44" s="3">
        <v>17533</v>
      </c>
      <c r="T44">
        <f t="shared" si="0"/>
        <v>1.62820000000001E-3</v>
      </c>
      <c r="V44" t="str">
        <f t="shared" si="1"/>
        <v/>
      </c>
      <c r="X44">
        <f t="shared" si="2"/>
        <v>7.2313000000000303</v>
      </c>
      <c r="Z44" t="str">
        <f t="shared" si="3"/>
        <v/>
      </c>
    </row>
    <row r="45" spans="1:26" x14ac:dyDescent="0.2">
      <c r="A45" s="2">
        <v>16</v>
      </c>
      <c r="B45" s="3">
        <v>0.11556867999999999</v>
      </c>
      <c r="C45" s="3">
        <v>0.16399325000000001</v>
      </c>
      <c r="D45" s="3">
        <v>0.10169125</v>
      </c>
      <c r="E45" s="3">
        <v>0.23686650000000001</v>
      </c>
      <c r="F45" s="3">
        <v>0.11573889999999901</v>
      </c>
      <c r="G45" s="3">
        <v>0.11426477</v>
      </c>
      <c r="H45" s="3">
        <v>1.3039099999999899E-3</v>
      </c>
      <c r="I45" s="3">
        <v>1.47412999999999E-3</v>
      </c>
      <c r="J45" s="3">
        <v>1.3039099999999899E-3</v>
      </c>
      <c r="K45" s="3">
        <v>1.47412999999999E-3</v>
      </c>
      <c r="L45" s="3">
        <v>1.2573519999999999E-2</v>
      </c>
      <c r="M45" s="3">
        <v>1</v>
      </c>
      <c r="N45" s="3">
        <v>6.5029000000000101</v>
      </c>
      <c r="O45" s="3">
        <v>3</v>
      </c>
      <c r="P45" s="3" t="s">
        <v>16</v>
      </c>
      <c r="Q45" s="3">
        <v>20431</v>
      </c>
      <c r="T45">
        <f t="shared" si="0"/>
        <v>1.3039099999999899E-3</v>
      </c>
      <c r="V45" t="str">
        <f t="shared" si="1"/>
        <v/>
      </c>
      <c r="X45">
        <f t="shared" si="2"/>
        <v>6.5029000000000101</v>
      </c>
      <c r="Z45" t="str">
        <f t="shared" si="3"/>
        <v/>
      </c>
    </row>
    <row r="46" spans="1:26" x14ac:dyDescent="0.2">
      <c r="A46" s="2">
        <v>24</v>
      </c>
      <c r="B46" s="3">
        <v>0.61360429000000005</v>
      </c>
      <c r="C46" s="3">
        <v>0.188654979999999</v>
      </c>
      <c r="D46" s="3">
        <v>0.57714233000000004</v>
      </c>
      <c r="E46" s="3">
        <v>5.2981969999999899E-2</v>
      </c>
      <c r="F46" s="3">
        <v>0.64670344000000002</v>
      </c>
      <c r="G46" s="3">
        <v>0.64748857999999998</v>
      </c>
      <c r="H46" s="3">
        <v>-3.38842899999999E-2</v>
      </c>
      <c r="I46" s="3">
        <v>-7.8513999999996198E-4</v>
      </c>
      <c r="J46" s="3">
        <v>3.38842899999999E-2</v>
      </c>
      <c r="K46" s="3">
        <v>7.8513999999996198E-4</v>
      </c>
      <c r="L46" s="3">
        <v>7.0346249999999902E-2</v>
      </c>
      <c r="M46" s="3">
        <v>0.58892470784449003</v>
      </c>
      <c r="N46" s="3">
        <v>3.8756000000000199</v>
      </c>
      <c r="O46" s="3">
        <v>3</v>
      </c>
      <c r="P46" s="3" t="s">
        <v>16</v>
      </c>
      <c r="Q46" s="3">
        <v>28702</v>
      </c>
      <c r="T46">
        <f t="shared" si="0"/>
        <v>3.38842899999999E-2</v>
      </c>
      <c r="V46" t="str">
        <f t="shared" si="1"/>
        <v/>
      </c>
      <c r="X46" t="str">
        <f t="shared" si="2"/>
        <v/>
      </c>
      <c r="Z46" t="str">
        <f t="shared" si="3"/>
        <v/>
      </c>
    </row>
    <row r="47" spans="1:26" x14ac:dyDescent="0.2">
      <c r="A47" s="2">
        <v>25</v>
      </c>
      <c r="B47" s="3">
        <v>0.86309864999999897</v>
      </c>
      <c r="C47" s="3">
        <v>0.82685699999999995</v>
      </c>
      <c r="D47" s="3">
        <v>0.88062125000000002</v>
      </c>
      <c r="E47" s="3">
        <v>1.39540778</v>
      </c>
      <c r="F47" s="3">
        <v>0.88452900999999995</v>
      </c>
      <c r="G47" s="3">
        <v>0.90298440000000002</v>
      </c>
      <c r="H47" s="3">
        <v>-3.9885750000000102E-2</v>
      </c>
      <c r="I47" s="3">
        <v>-1.8455389999999901E-2</v>
      </c>
      <c r="J47" s="3">
        <v>3.9885750000000102E-2</v>
      </c>
      <c r="K47" s="3">
        <v>1.8455389999999901E-2</v>
      </c>
      <c r="L47" s="3">
        <v>2.2363149999999801E-2</v>
      </c>
      <c r="M47" s="3">
        <v>1</v>
      </c>
      <c r="N47" s="3">
        <v>7.4655999999999896</v>
      </c>
      <c r="O47" s="3">
        <v>3</v>
      </c>
      <c r="P47" s="3" t="s">
        <v>16</v>
      </c>
      <c r="Q47" s="3">
        <v>30143</v>
      </c>
      <c r="T47">
        <f t="shared" si="0"/>
        <v>3.9885750000000102E-2</v>
      </c>
      <c r="V47" t="str">
        <f t="shared" si="1"/>
        <v/>
      </c>
      <c r="X47">
        <f t="shared" si="2"/>
        <v>7.4655999999999896</v>
      </c>
      <c r="Z47" t="str">
        <f t="shared" si="3"/>
        <v/>
      </c>
    </row>
    <row r="48" spans="1:26" x14ac:dyDescent="0.2">
      <c r="A48" s="2">
        <v>33</v>
      </c>
      <c r="B48" s="3">
        <v>0.2975912</v>
      </c>
      <c r="C48" s="3">
        <v>0.79862834000000005</v>
      </c>
      <c r="D48" s="3">
        <v>0.33170575999999902</v>
      </c>
      <c r="E48" s="3">
        <v>0.69194681000000002</v>
      </c>
      <c r="F48" s="3">
        <v>0.25996705999999897</v>
      </c>
      <c r="G48" s="3">
        <v>0.24229301</v>
      </c>
      <c r="H48" s="3">
        <v>5.5298189999999997E-2</v>
      </c>
      <c r="I48" s="3">
        <v>1.76740499999999E-2</v>
      </c>
      <c r="J48" s="3">
        <v>5.5298189999999997E-2</v>
      </c>
      <c r="K48" s="3">
        <v>1.76740499999999E-2</v>
      </c>
      <c r="L48" s="3">
        <v>8.9412749999999902E-2</v>
      </c>
      <c r="M48" s="3">
        <v>1</v>
      </c>
      <c r="N48" s="3">
        <v>3.06060000000002</v>
      </c>
      <c r="O48" s="3">
        <v>3</v>
      </c>
      <c r="P48" s="3" t="s">
        <v>16</v>
      </c>
      <c r="Q48" s="3">
        <v>35102</v>
      </c>
      <c r="T48">
        <f t="shared" si="0"/>
        <v>5.5298189999999997E-2</v>
      </c>
      <c r="V48" t="str">
        <f t="shared" si="1"/>
        <v/>
      </c>
      <c r="X48">
        <f t="shared" si="2"/>
        <v>3.06060000000002</v>
      </c>
      <c r="Z48" t="str">
        <f t="shared" si="3"/>
        <v/>
      </c>
    </row>
    <row r="49" spans="1:26" x14ac:dyDescent="0.2">
      <c r="A49" s="2">
        <v>38</v>
      </c>
      <c r="B49" s="3">
        <v>2.21921491999999</v>
      </c>
      <c r="C49" s="3">
        <v>0.90494268999999905</v>
      </c>
      <c r="D49" s="3">
        <v>2.1182960199999998</v>
      </c>
      <c r="E49" s="3">
        <v>1.1651921299999899</v>
      </c>
      <c r="F49" s="3">
        <v>2.18428625</v>
      </c>
      <c r="G49" s="3">
        <v>2.14572034</v>
      </c>
      <c r="H49" s="3">
        <v>7.3494579999999698E-2</v>
      </c>
      <c r="I49" s="3">
        <v>3.8565909999999898E-2</v>
      </c>
      <c r="J49" s="3">
        <v>7.3494579999999698E-2</v>
      </c>
      <c r="K49" s="3">
        <v>3.8565909999999898E-2</v>
      </c>
      <c r="L49" s="3">
        <v>2.74243199999997E-2</v>
      </c>
      <c r="M49" s="3">
        <v>1</v>
      </c>
      <c r="N49" s="3">
        <v>4.0180999999999996</v>
      </c>
      <c r="O49" s="3">
        <v>3</v>
      </c>
      <c r="P49" s="3" t="s">
        <v>16</v>
      </c>
      <c r="Q49" s="3">
        <v>37460</v>
      </c>
      <c r="T49">
        <f t="shared" si="0"/>
        <v>7.3494579999999698E-2</v>
      </c>
      <c r="V49" t="str">
        <f t="shared" si="1"/>
        <v/>
      </c>
      <c r="X49">
        <f t="shared" si="2"/>
        <v>4.0180999999999996</v>
      </c>
      <c r="Z49" t="str">
        <f t="shared" si="3"/>
        <v/>
      </c>
    </row>
    <row r="50" spans="1:26" x14ac:dyDescent="0.2">
      <c r="A50" s="2">
        <v>42</v>
      </c>
      <c r="B50" s="3">
        <v>0.95340269</v>
      </c>
      <c r="C50" s="3">
        <v>0.20811556</v>
      </c>
      <c r="D50" s="3">
        <v>0.89637685</v>
      </c>
      <c r="E50" s="3">
        <v>0.22417000000000001</v>
      </c>
      <c r="F50" s="3">
        <v>0.95224201999999902</v>
      </c>
      <c r="G50" s="3">
        <v>0.94524945999999999</v>
      </c>
      <c r="H50" s="3">
        <v>8.1532300000000096E-3</v>
      </c>
      <c r="I50" s="3">
        <v>6.9925599999999203E-3</v>
      </c>
      <c r="J50" s="3">
        <v>8.1532300000000096E-3</v>
      </c>
      <c r="K50" s="3">
        <v>6.9925599999999203E-3</v>
      </c>
      <c r="L50" s="3">
        <v>4.88726099999999E-2</v>
      </c>
      <c r="M50" s="3">
        <v>1</v>
      </c>
      <c r="N50" s="3">
        <v>5.9307999999999703</v>
      </c>
      <c r="O50" s="3">
        <v>3</v>
      </c>
      <c r="P50" s="3" t="s">
        <v>16</v>
      </c>
      <c r="Q50" s="3">
        <v>40930</v>
      </c>
      <c r="T50">
        <f t="shared" si="0"/>
        <v>8.1532300000000096E-3</v>
      </c>
      <c r="V50" t="str">
        <f t="shared" si="1"/>
        <v/>
      </c>
      <c r="X50">
        <f t="shared" si="2"/>
        <v>5.9307999999999703</v>
      </c>
      <c r="Z50" t="str">
        <f t="shared" si="3"/>
        <v/>
      </c>
    </row>
    <row r="51" spans="1:26" x14ac:dyDescent="0.2">
      <c r="A51" s="2">
        <v>46</v>
      </c>
      <c r="B51" s="3">
        <v>1.9877145699999901</v>
      </c>
      <c r="C51" s="3">
        <v>2.2717314100000001</v>
      </c>
      <c r="D51" s="3">
        <v>1.9832062500000001</v>
      </c>
      <c r="E51" s="3">
        <v>2.1105438799999998</v>
      </c>
      <c r="F51" s="3">
        <v>1.9877145699999901</v>
      </c>
      <c r="G51" s="3">
        <v>1.9737769300000001</v>
      </c>
      <c r="H51" s="3">
        <v>1.3937639999999699E-2</v>
      </c>
      <c r="I51" s="3">
        <v>1.3937639999999699E-2</v>
      </c>
      <c r="J51" s="3">
        <v>1.3937639999999699E-2</v>
      </c>
      <c r="K51" s="3">
        <v>1.3937639999999699E-2</v>
      </c>
      <c r="L51" s="3">
        <v>9.4293200000001801E-3</v>
      </c>
      <c r="M51" s="3">
        <v>1</v>
      </c>
      <c r="N51" s="3">
        <v>6.8200000000047098E-2</v>
      </c>
      <c r="O51" s="3">
        <v>3</v>
      </c>
      <c r="P51" s="3" t="s">
        <v>16</v>
      </c>
      <c r="Q51" s="3">
        <v>43897</v>
      </c>
      <c r="T51">
        <f t="shared" si="0"/>
        <v>1.3937639999999699E-2</v>
      </c>
      <c r="V51" t="str">
        <f t="shared" si="1"/>
        <v/>
      </c>
      <c r="X51">
        <f t="shared" si="2"/>
        <v>6.8200000000047098E-2</v>
      </c>
      <c r="Z51" t="str">
        <f t="shared" si="3"/>
        <v/>
      </c>
    </row>
    <row r="52" spans="1:26" x14ac:dyDescent="0.2">
      <c r="A52" s="2">
        <v>1</v>
      </c>
      <c r="B52" s="3">
        <v>0.86903885000000003</v>
      </c>
      <c r="C52" s="3">
        <v>1.44296124999999</v>
      </c>
      <c r="D52" s="3">
        <v>0.92270068999999999</v>
      </c>
      <c r="E52" s="3">
        <v>0.64336207999999995</v>
      </c>
      <c r="F52" s="3">
        <v>0.86916530000000003</v>
      </c>
      <c r="G52" s="3">
        <v>0.86874530000000005</v>
      </c>
      <c r="H52" s="3">
        <v>2.9354999999997502E-4</v>
      </c>
      <c r="I52" s="3">
        <v>4.1999999999997503E-4</v>
      </c>
      <c r="J52" s="3">
        <v>2.9354999999997502E-4</v>
      </c>
      <c r="K52" s="3">
        <v>4.1999999999997503E-4</v>
      </c>
      <c r="L52" s="3">
        <v>5.3955389999999999E-2</v>
      </c>
      <c r="M52" s="3">
        <v>1</v>
      </c>
      <c r="N52" s="3">
        <v>7.2551600000000001</v>
      </c>
      <c r="O52" s="3">
        <v>3</v>
      </c>
      <c r="P52" s="3" t="s">
        <v>16</v>
      </c>
      <c r="Q52" s="3">
        <v>2690</v>
      </c>
      <c r="T52">
        <f t="shared" si="0"/>
        <v>2.9354999999997502E-4</v>
      </c>
      <c r="V52" t="str">
        <f t="shared" si="1"/>
        <v/>
      </c>
      <c r="X52">
        <f t="shared" si="2"/>
        <v>7.2551600000000001</v>
      </c>
      <c r="Z52" t="str">
        <f t="shared" si="3"/>
        <v/>
      </c>
    </row>
    <row r="53" spans="1:26" x14ac:dyDescent="0.2">
      <c r="A53" s="2">
        <v>5</v>
      </c>
      <c r="B53" s="3">
        <v>0.82947720999999996</v>
      </c>
      <c r="C53" s="3">
        <v>0.85476284999999996</v>
      </c>
      <c r="D53" s="3">
        <v>0.80785984</v>
      </c>
      <c r="E53" s="3">
        <v>2.2453552399999999</v>
      </c>
      <c r="F53" s="3">
        <v>0.82965602000000005</v>
      </c>
      <c r="G53" s="3">
        <v>0.82449649999999897</v>
      </c>
      <c r="H53" s="3">
        <v>4.9807100000002196E-3</v>
      </c>
      <c r="I53" s="3">
        <v>5.1595200000001899E-3</v>
      </c>
      <c r="J53" s="3">
        <v>4.9807100000002196E-3</v>
      </c>
      <c r="K53" s="3">
        <v>5.1595200000001899E-3</v>
      </c>
      <c r="L53" s="3">
        <v>1.66366599999998E-2</v>
      </c>
      <c r="M53" s="3">
        <v>1</v>
      </c>
      <c r="N53" s="3">
        <v>8.4896999999999991</v>
      </c>
      <c r="O53" s="3">
        <v>3</v>
      </c>
      <c r="P53" s="3" t="s">
        <v>16</v>
      </c>
      <c r="Q53" s="3">
        <v>7974</v>
      </c>
      <c r="T53">
        <f t="shared" si="0"/>
        <v>4.9807100000002196E-3</v>
      </c>
      <c r="V53" t="str">
        <f t="shared" si="1"/>
        <v/>
      </c>
      <c r="X53">
        <f t="shared" si="2"/>
        <v>8.4896999999999991</v>
      </c>
      <c r="Z53" t="str">
        <f t="shared" si="3"/>
        <v/>
      </c>
    </row>
    <row r="54" spans="1:26" x14ac:dyDescent="0.2">
      <c r="A54" s="2">
        <v>14</v>
      </c>
      <c r="B54" s="3">
        <v>1.8904873</v>
      </c>
      <c r="C54" s="3">
        <v>1.09336554</v>
      </c>
      <c r="D54" s="3">
        <v>1.9534118899999999</v>
      </c>
      <c r="E54" s="3">
        <v>0.17213128999999999</v>
      </c>
      <c r="F54" s="3">
        <v>1.8726829199999999</v>
      </c>
      <c r="G54" s="3">
        <v>1.85057383999999</v>
      </c>
      <c r="H54" s="3">
        <v>3.99134600000004E-2</v>
      </c>
      <c r="I54" s="3">
        <v>2.2109080000000701E-2</v>
      </c>
      <c r="J54" s="3">
        <v>3.99134600000004E-2</v>
      </c>
      <c r="K54" s="3">
        <v>2.2109080000000701E-2</v>
      </c>
      <c r="L54" s="3">
        <v>0.10283805</v>
      </c>
      <c r="M54" s="3">
        <v>1</v>
      </c>
      <c r="N54" s="3">
        <v>4.48759999999998</v>
      </c>
      <c r="O54" s="3">
        <v>3</v>
      </c>
      <c r="P54" s="3" t="s">
        <v>16</v>
      </c>
      <c r="Q54" s="3">
        <v>16846</v>
      </c>
      <c r="T54">
        <f t="shared" si="0"/>
        <v>3.99134600000004E-2</v>
      </c>
      <c r="V54" t="str">
        <f t="shared" si="1"/>
        <v/>
      </c>
      <c r="X54">
        <f t="shared" si="2"/>
        <v>4.48759999999998</v>
      </c>
      <c r="Z54" t="str">
        <f t="shared" si="3"/>
        <v/>
      </c>
    </row>
    <row r="55" spans="1:26" x14ac:dyDescent="0.2">
      <c r="A55" s="2">
        <v>15</v>
      </c>
      <c r="B55" s="3">
        <v>1.4908956799999999</v>
      </c>
      <c r="C55" s="3">
        <v>1.7696314</v>
      </c>
      <c r="D55" s="3">
        <v>1.5666146599999999</v>
      </c>
      <c r="E55" s="3">
        <v>0.96031027999999996</v>
      </c>
      <c r="F55" s="3">
        <v>1.0391015699999999</v>
      </c>
      <c r="G55" s="3">
        <v>1.0346366499999999</v>
      </c>
      <c r="H55" s="3">
        <v>0.45625902999999901</v>
      </c>
      <c r="I55" s="3">
        <v>4.4649199999999799E-3</v>
      </c>
      <c r="J55" s="3">
        <v>0.45625902999999901</v>
      </c>
      <c r="K55" s="3">
        <v>4.4649199999999799E-3</v>
      </c>
      <c r="L55" s="3">
        <v>0.53197801</v>
      </c>
      <c r="M55" s="3">
        <v>1</v>
      </c>
      <c r="N55" s="3">
        <v>6.0117999999999903</v>
      </c>
      <c r="O55" s="3">
        <v>3</v>
      </c>
      <c r="P55" s="3" t="s">
        <v>17</v>
      </c>
      <c r="Q55" s="3">
        <v>18223</v>
      </c>
      <c r="T55" t="str">
        <f t="shared" si="0"/>
        <v/>
      </c>
      <c r="V55">
        <f t="shared" si="1"/>
        <v>0.45625902999999901</v>
      </c>
      <c r="X55" t="str">
        <f t="shared" si="2"/>
        <v/>
      </c>
      <c r="Z55">
        <f t="shared" si="3"/>
        <v>6.0117999999999903</v>
      </c>
    </row>
    <row r="56" spans="1:26" x14ac:dyDescent="0.2">
      <c r="A56" s="2">
        <v>22</v>
      </c>
      <c r="B56" s="3">
        <v>0.30494719999999997</v>
      </c>
      <c r="C56" s="3">
        <v>0.55976705000000004</v>
      </c>
      <c r="D56" s="3">
        <v>0.33176679999999997</v>
      </c>
      <c r="E56" s="3">
        <v>1.5129721</v>
      </c>
      <c r="F56" s="3">
        <v>0.25974649999999999</v>
      </c>
      <c r="G56" s="3">
        <v>0.247534579999999</v>
      </c>
      <c r="H56" s="3">
        <v>5.7412619999999998E-2</v>
      </c>
      <c r="I56" s="3">
        <v>1.2211919999999999E-2</v>
      </c>
      <c r="J56" s="3">
        <v>5.7412619999999998E-2</v>
      </c>
      <c r="K56" s="3">
        <v>1.2211919999999999E-2</v>
      </c>
      <c r="L56" s="3">
        <v>8.4232220000000094E-2</v>
      </c>
      <c r="M56" s="3">
        <v>1</v>
      </c>
      <c r="N56" s="3">
        <v>5.3160999999999996</v>
      </c>
      <c r="O56" s="3">
        <v>3</v>
      </c>
      <c r="P56" s="3" t="s">
        <v>16</v>
      </c>
      <c r="Q56" s="3">
        <v>24425</v>
      </c>
      <c r="T56">
        <f t="shared" si="0"/>
        <v>5.7412619999999998E-2</v>
      </c>
      <c r="V56" t="str">
        <f t="shared" si="1"/>
        <v/>
      </c>
      <c r="X56">
        <f t="shared" si="2"/>
        <v>5.3160999999999996</v>
      </c>
      <c r="Z56" t="str">
        <f t="shared" si="3"/>
        <v/>
      </c>
    </row>
    <row r="57" spans="1:26" x14ac:dyDescent="0.2">
      <c r="A57" s="2">
        <v>25</v>
      </c>
      <c r="B57" s="3">
        <v>1.25476816</v>
      </c>
      <c r="C57" s="3">
        <v>0.70767888999999995</v>
      </c>
      <c r="D57" s="3">
        <v>1.22234536</v>
      </c>
      <c r="E57" s="3">
        <v>1.60435306</v>
      </c>
      <c r="F57" s="3">
        <v>1.2506116999999899</v>
      </c>
      <c r="G57" s="3">
        <v>1.24008121</v>
      </c>
      <c r="H57" s="3">
        <v>1.46869499999999E-2</v>
      </c>
      <c r="I57" s="3">
        <v>1.05304899999998E-2</v>
      </c>
      <c r="J57" s="3">
        <v>1.46869499999999E-2</v>
      </c>
      <c r="K57" s="3">
        <v>1.05304899999998E-2</v>
      </c>
      <c r="L57" s="3">
        <v>1.77358499999999E-2</v>
      </c>
      <c r="M57" s="3">
        <v>1</v>
      </c>
      <c r="N57" s="3">
        <v>6.6795000000000098</v>
      </c>
      <c r="O57" s="3">
        <v>3</v>
      </c>
      <c r="P57" s="3" t="s">
        <v>16</v>
      </c>
      <c r="Q57" s="3">
        <v>26709</v>
      </c>
      <c r="T57">
        <f t="shared" si="0"/>
        <v>1.46869499999999E-2</v>
      </c>
      <c r="V57" t="str">
        <f t="shared" si="1"/>
        <v/>
      </c>
      <c r="X57">
        <f t="shared" si="2"/>
        <v>6.6795000000000098</v>
      </c>
      <c r="Z57" t="str">
        <f t="shared" si="3"/>
        <v/>
      </c>
    </row>
    <row r="58" spans="1:26" x14ac:dyDescent="0.2">
      <c r="A58" s="2">
        <v>33</v>
      </c>
      <c r="B58" s="3">
        <v>0.19609020999999999</v>
      </c>
      <c r="C58" s="3">
        <v>0.32698444999999998</v>
      </c>
      <c r="D58" s="3">
        <v>0.22106500999999901</v>
      </c>
      <c r="E58" s="3">
        <v>0.5475949</v>
      </c>
      <c r="F58" s="3">
        <v>0.14803408000000001</v>
      </c>
      <c r="G58" s="3">
        <v>0.15004565</v>
      </c>
      <c r="H58" s="3">
        <v>4.6044559999999998E-2</v>
      </c>
      <c r="I58" s="3">
        <v>-2.0115699999999899E-3</v>
      </c>
      <c r="J58" s="3">
        <v>4.6044559999999998E-2</v>
      </c>
      <c r="K58" s="3">
        <v>2.0115699999999899E-3</v>
      </c>
      <c r="L58" s="3">
        <v>7.1019359999999906E-2</v>
      </c>
      <c r="M58" s="3">
        <v>1</v>
      </c>
      <c r="N58" s="3">
        <v>6.4383000000000203</v>
      </c>
      <c r="O58" s="3">
        <v>3</v>
      </c>
      <c r="P58" s="3" t="s">
        <v>16</v>
      </c>
      <c r="Q58" s="3">
        <v>33331</v>
      </c>
      <c r="T58">
        <f t="shared" si="0"/>
        <v>4.6044559999999998E-2</v>
      </c>
      <c r="V58" t="str">
        <f t="shared" si="1"/>
        <v/>
      </c>
      <c r="X58">
        <f t="shared" si="2"/>
        <v>6.4383000000000203</v>
      </c>
      <c r="Z58" t="str">
        <f t="shared" si="3"/>
        <v/>
      </c>
    </row>
    <row r="59" spans="1:26" x14ac:dyDescent="0.2">
      <c r="A59" s="2">
        <v>36</v>
      </c>
      <c r="B59" s="3">
        <v>0.88745319999999905</v>
      </c>
      <c r="C59" s="3">
        <v>0.40199305000000002</v>
      </c>
      <c r="D59" s="3">
        <v>0.83230145</v>
      </c>
      <c r="E59" s="3">
        <v>2.2350859700000001</v>
      </c>
      <c r="F59" s="3">
        <v>0.86317753999999902</v>
      </c>
      <c r="G59" s="3">
        <v>0.84253849999999997</v>
      </c>
      <c r="H59" s="3">
        <v>4.4914699999999898E-2</v>
      </c>
      <c r="I59" s="3">
        <v>2.06390399999999E-2</v>
      </c>
      <c r="J59" s="3">
        <v>4.4914699999999898E-2</v>
      </c>
      <c r="K59" s="3">
        <v>2.06390399999999E-2</v>
      </c>
      <c r="L59" s="3">
        <v>1.02370499999998E-2</v>
      </c>
      <c r="M59" s="3">
        <v>1</v>
      </c>
      <c r="N59" s="3">
        <v>5.83249999999998</v>
      </c>
      <c r="O59" s="3">
        <v>3</v>
      </c>
      <c r="P59" s="3" t="s">
        <v>16</v>
      </c>
      <c r="Q59" s="3">
        <v>35410</v>
      </c>
      <c r="T59">
        <f t="shared" si="0"/>
        <v>4.4914699999999898E-2</v>
      </c>
      <c r="V59" t="str">
        <f t="shared" si="1"/>
        <v/>
      </c>
      <c r="X59">
        <f t="shared" si="2"/>
        <v>5.83249999999998</v>
      </c>
      <c r="Z59" t="str">
        <f t="shared" si="3"/>
        <v/>
      </c>
    </row>
    <row r="60" spans="1:26" x14ac:dyDescent="0.2">
      <c r="A60" s="2">
        <v>43</v>
      </c>
      <c r="B60" s="3">
        <v>1.5466261699999999</v>
      </c>
      <c r="C60" s="3">
        <v>1.2500924499999999</v>
      </c>
      <c r="D60" s="3">
        <v>1.5081544999999901</v>
      </c>
      <c r="E60" s="3">
        <v>0.20604154</v>
      </c>
      <c r="F60" s="3">
        <v>1.54575097999999</v>
      </c>
      <c r="G60" s="3">
        <v>1.53651618</v>
      </c>
      <c r="H60" s="3">
        <v>1.01099900000001E-2</v>
      </c>
      <c r="I60" s="3">
        <v>9.2347999999997602E-3</v>
      </c>
      <c r="J60" s="3">
        <v>1.01099900000001E-2</v>
      </c>
      <c r="K60" s="3">
        <v>9.2347999999997602E-3</v>
      </c>
      <c r="L60" s="3">
        <v>2.8361680000000101E-2</v>
      </c>
      <c r="M60" s="3">
        <v>1</v>
      </c>
      <c r="N60" s="3">
        <v>4.7419000000000997</v>
      </c>
      <c r="O60" s="3">
        <v>3</v>
      </c>
      <c r="P60" s="3" t="s">
        <v>16</v>
      </c>
      <c r="Q60" s="3">
        <v>41962</v>
      </c>
      <c r="T60">
        <f t="shared" si="0"/>
        <v>1.01099900000001E-2</v>
      </c>
      <c r="V60" t="str">
        <f t="shared" si="1"/>
        <v/>
      </c>
      <c r="X60">
        <f t="shared" si="2"/>
        <v>4.7419000000000997</v>
      </c>
      <c r="Z60" t="str">
        <f t="shared" si="3"/>
        <v/>
      </c>
    </row>
    <row r="61" spans="1:26" x14ac:dyDescent="0.2">
      <c r="A61" s="2">
        <v>47</v>
      </c>
      <c r="B61" s="3">
        <v>1.86991960999999</v>
      </c>
      <c r="C61" s="3">
        <v>2.0225542599999899</v>
      </c>
      <c r="D61" s="3">
        <v>1.92973474</v>
      </c>
      <c r="E61" s="3">
        <v>1.3344125</v>
      </c>
      <c r="F61" s="3">
        <v>1.7189184500000001</v>
      </c>
      <c r="G61" s="3">
        <v>1.6414079399999999</v>
      </c>
      <c r="H61" s="3">
        <v>0.228511669999999</v>
      </c>
      <c r="I61" s="3">
        <v>7.7510510000000199E-2</v>
      </c>
      <c r="J61" s="3">
        <v>0.228511669999999</v>
      </c>
      <c r="K61" s="3">
        <v>7.7510510000000199E-2</v>
      </c>
      <c r="L61" s="3">
        <v>0.28832679999999999</v>
      </c>
      <c r="M61" s="3">
        <v>1</v>
      </c>
      <c r="N61" s="3">
        <v>2.6500000000000901</v>
      </c>
      <c r="O61" s="3">
        <v>3</v>
      </c>
      <c r="P61" s="3" t="s">
        <v>17</v>
      </c>
      <c r="Q61" s="3">
        <v>46670</v>
      </c>
      <c r="T61" t="str">
        <f t="shared" si="0"/>
        <v/>
      </c>
      <c r="V61">
        <f t="shared" si="1"/>
        <v>0.228511669999999</v>
      </c>
      <c r="X61" t="str">
        <f t="shared" si="2"/>
        <v/>
      </c>
      <c r="Z61">
        <f t="shared" si="3"/>
        <v>2.6500000000000901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2020-02-27T08:42:02Z</dcterms:created>
  <dcterms:modified xsi:type="dcterms:W3CDTF">2020-02-28T10:12:49Z</dcterms:modified>
</cp:coreProperties>
</file>