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odie/controlearduino/Elodie_Jupyter/SummaryOne/"/>
    </mc:Choice>
  </mc:AlternateContent>
  <xr:revisionPtr revIDLastSave="0" documentId="13_ncr:1_{81A7708D-191A-FC43-A2FE-56B211BD9337}" xr6:coauthVersionLast="45" xr6:coauthVersionMax="45" xr10:uidLastSave="{00000000-0000-0000-0000-000000000000}"/>
  <bookViews>
    <workbookView xWindow="2780" yWindow="1560" windowWidth="28040" windowHeight="17440" xr2:uid="{AB0DB480-F944-7E47-9BAE-4151F5B1A67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52" i="1" l="1"/>
  <c r="V53" i="1"/>
  <c r="V54" i="1"/>
  <c r="V55" i="1"/>
  <c r="V56" i="1"/>
  <c r="V57" i="1"/>
  <c r="V58" i="1"/>
  <c r="V59" i="1"/>
  <c r="V60" i="1"/>
  <c r="V61" i="1"/>
  <c r="Z52" i="1"/>
  <c r="Z53" i="1"/>
  <c r="Z54" i="1"/>
  <c r="Z55" i="1"/>
  <c r="Z56" i="1"/>
  <c r="Z57" i="1"/>
  <c r="Z58" i="1"/>
  <c r="Z59" i="1"/>
  <c r="Z60" i="1"/>
  <c r="Z61" i="1"/>
  <c r="X52" i="1"/>
  <c r="X53" i="1"/>
  <c r="X54" i="1"/>
  <c r="X55" i="1"/>
  <c r="X56" i="1"/>
  <c r="X57" i="1"/>
  <c r="X58" i="1"/>
  <c r="X59" i="1"/>
  <c r="X60" i="1"/>
  <c r="X61" i="1"/>
  <c r="T52" i="1"/>
  <c r="T53" i="1"/>
  <c r="T54" i="1"/>
  <c r="T55" i="1"/>
  <c r="T56" i="1"/>
  <c r="T57" i="1"/>
  <c r="T58" i="1"/>
  <c r="T59" i="1"/>
  <c r="T60" i="1"/>
  <c r="T61" i="1"/>
  <c r="Z3" i="1" l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2" i="1"/>
  <c r="X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T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S3" i="1"/>
  <c r="S2" i="1"/>
  <c r="U2" i="1" l="1"/>
  <c r="S4" i="1"/>
  <c r="W8" i="1"/>
  <c r="W2" i="1"/>
  <c r="W4" i="1"/>
  <c r="W6" i="1"/>
  <c r="U6" i="1"/>
  <c r="Y2" i="1"/>
  <c r="AA2" i="1"/>
  <c r="U4" i="1"/>
  <c r="U8" i="1"/>
</calcChain>
</file>

<file path=xl/sharedStrings.xml><?xml version="1.0" encoding="utf-8"?>
<sst xmlns="http://schemas.openxmlformats.org/spreadsheetml/2006/main" count="93" uniqueCount="29">
  <si>
    <t>PosTargetToTouch</t>
  </si>
  <si>
    <t>PosUserXZ</t>
  </si>
  <si>
    <t>PosHandUserXZ</t>
  </si>
  <si>
    <t>PosHandOptXZ</t>
  </si>
  <si>
    <t>PosProxyXZ</t>
  </si>
  <si>
    <t>PosCoVR_EncXZ</t>
  </si>
  <si>
    <t>DistanceToTarget</t>
  </si>
  <si>
    <t>DistanceProxyTargetCoVR</t>
  </si>
  <si>
    <t>AbsoluteDistanceToTarget</t>
  </si>
  <si>
    <t>AbsoluteDistanceProxCoVR</t>
  </si>
  <si>
    <t>AbsoluteDist_Hand_CoVR</t>
  </si>
  <si>
    <t>WeightUnity</t>
  </si>
  <si>
    <t>TimeDiffIntentionKnown</t>
  </si>
  <si>
    <t>NbTargetsInScene</t>
  </si>
  <si>
    <t>BoolInPlace</t>
  </si>
  <si>
    <t>Time</t>
  </si>
  <si>
    <t>True</t>
  </si>
  <si>
    <t>False</t>
  </si>
  <si>
    <t>SuccessRate</t>
  </si>
  <si>
    <t>DistanceTrue</t>
  </si>
  <si>
    <t>DistanceFalse</t>
  </si>
  <si>
    <t>AverageFalse</t>
  </si>
  <si>
    <t>AverageTrue</t>
  </si>
  <si>
    <t>Max</t>
  </si>
  <si>
    <t>Min</t>
  </si>
  <si>
    <t>Std</t>
  </si>
  <si>
    <t>TimeKnown</t>
  </si>
  <si>
    <t>MeanTimeTrue</t>
  </si>
  <si>
    <t>MeanTimeFalse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</si>
</sst>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Helvetica"/>
      <family val="2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0" xfId="0" applyFont="1"/>
    <xf numFmtId="0" fontId="2" fillId="0" borderId="0" xfId="0" applyFont="1"/>
    <xf numFmtId="9" fontId="0" fillId="0" borderId="0" xfId="1" applyFo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69E37-D819-5F4B-A4FA-70A7A1FDEB6C}">
  <dimension ref="A1:AA61"/>
  <sheetViews>
    <sheetView tabSelected="1" topLeftCell="K38" workbookViewId="0">
      <selection activeCell="V51" sqref="V51:V61"/>
    </sheetView>
  </sheetViews>
  <sheetFormatPr baseColWidth="10" defaultRowHeight="16" x14ac:dyDescent="0.2"/>
  <cols>
    <col min="10" max="10" width="20" customWidth="1"/>
    <col min="11" max="11" width="17.5" customWidth="1"/>
    <col min="12" max="12" width="15.83203125" customWidth="1"/>
  </cols>
  <sheetData>
    <row r="1" spans="1:27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T1" s="2" t="s">
        <v>19</v>
      </c>
      <c r="U1" s="2" t="s">
        <v>22</v>
      </c>
      <c r="V1" s="2" t="s">
        <v>20</v>
      </c>
      <c r="W1" s="2" t="s">
        <v>21</v>
      </c>
      <c r="X1" s="2" t="s">
        <v>26</v>
      </c>
      <c r="Y1" s="2" t="s">
        <v>27</v>
      </c>
      <c r="Z1" s="2" t="s">
        <v>26</v>
      </c>
      <c r="AA1" s="2" t="s">
        <v>28</v>
      </c>
    </row>
    <row r="2" spans="1:27" x14ac:dyDescent="0.2">
      <c r="A2" s="2">
        <v>2</v>
      </c>
      <c r="B2" s="3">
        <v>1.14759773</v>
      </c>
      <c r="C2" s="3">
        <v>0.35152552999999997</v>
      </c>
      <c r="D2" s="3">
        <v>1.14149641</v>
      </c>
      <c r="E2" s="3">
        <v>0.14965123999999999</v>
      </c>
      <c r="F2" s="3">
        <v>1.1441724499999999</v>
      </c>
      <c r="G2" s="3">
        <v>1.13854952</v>
      </c>
      <c r="H2" s="3">
        <v>9.0482099999999992E-3</v>
      </c>
      <c r="I2" s="3">
        <v>5.62293000000013E-3</v>
      </c>
      <c r="J2" s="3">
        <v>9.0482099999999992E-3</v>
      </c>
      <c r="K2" s="3">
        <v>5.62293000000013E-3</v>
      </c>
      <c r="L2" s="3">
        <v>2.9468900000000301E-3</v>
      </c>
      <c r="M2" s="3">
        <v>1</v>
      </c>
      <c r="N2" s="3">
        <v>3.5512999999999901</v>
      </c>
      <c r="O2" s="3">
        <v>1</v>
      </c>
      <c r="P2" s="3" t="s">
        <v>16</v>
      </c>
      <c r="Q2" s="3">
        <v>2263</v>
      </c>
      <c r="R2" s="2" t="s">
        <v>16</v>
      </c>
      <c r="S2">
        <f>COUNTIF(P:P,"True")</f>
        <v>59</v>
      </c>
      <c r="T2">
        <f>IF(P2="True",J2,"")</f>
        <v>9.0482099999999992E-3</v>
      </c>
      <c r="U2">
        <f>AVERAGE(T:T)</f>
        <v>8.9709177966101738E-3</v>
      </c>
      <c r="V2" t="str">
        <f>IF(P2="False",J2,"")</f>
        <v/>
      </c>
      <c r="W2">
        <f>AVERAGE(V:V)</f>
        <v>0.20177044999999899</v>
      </c>
      <c r="X2">
        <f>IF(AND(M2=1,P2="True" ),N2,"")</f>
        <v>3.5512999999999901</v>
      </c>
      <c r="Y2">
        <f>AVERAGE(X:X)</f>
        <v>6.2284212280701636</v>
      </c>
      <c r="Z2" t="str">
        <f>IF(AND(M2=1,P2="False" ),N2,"")</f>
        <v/>
      </c>
      <c r="AA2">
        <f>AVERAGE(Z:Z)</f>
        <v>3.40949999999998</v>
      </c>
    </row>
    <row r="3" spans="1:27" x14ac:dyDescent="0.2">
      <c r="A3" s="2">
        <v>8</v>
      </c>
      <c r="B3" s="3">
        <v>0.40576884999999902</v>
      </c>
      <c r="C3" s="3">
        <v>0.52378524999999998</v>
      </c>
      <c r="D3" s="3">
        <v>0.43402416999999999</v>
      </c>
      <c r="E3" s="3">
        <v>1.57869477</v>
      </c>
      <c r="F3" s="3">
        <v>0.40576884999999902</v>
      </c>
      <c r="G3" s="3">
        <v>0.40140425000000002</v>
      </c>
      <c r="H3" s="3">
        <v>4.36459999999988E-3</v>
      </c>
      <c r="I3" s="3">
        <v>4.36459999999988E-3</v>
      </c>
      <c r="J3" s="3">
        <v>4.36459999999988E-3</v>
      </c>
      <c r="K3" s="3">
        <v>4.36459999999988E-3</v>
      </c>
      <c r="L3" s="3">
        <v>3.26199199999999E-2</v>
      </c>
      <c r="M3" s="3">
        <v>1</v>
      </c>
      <c r="N3" s="3">
        <v>5.0612999999999797</v>
      </c>
      <c r="O3" s="3">
        <v>1</v>
      </c>
      <c r="P3" s="3" t="s">
        <v>16</v>
      </c>
      <c r="Q3" s="3">
        <v>7609</v>
      </c>
      <c r="R3" s="2" t="s">
        <v>17</v>
      </c>
      <c r="S3">
        <f>COUNTIF(P:P, "False")</f>
        <v>1</v>
      </c>
      <c r="T3">
        <f t="shared" ref="T3:T61" si="0">IF(P3="True",J3,"")</f>
        <v>4.36459999999988E-3</v>
      </c>
      <c r="U3" s="4" t="s">
        <v>23</v>
      </c>
      <c r="V3" t="str">
        <f t="shared" ref="V3:V61" si="1">IF(P3="False",J3,"")</f>
        <v/>
      </c>
      <c r="W3" s="4" t="s">
        <v>23</v>
      </c>
      <c r="X3">
        <f t="shared" ref="X3:X61" si="2">IF(AND(M3=1,P3="True" ),N3,"")</f>
        <v>5.0612999999999797</v>
      </c>
      <c r="Z3" t="str">
        <f t="shared" ref="Z3:Z61" si="3">IF(AND(M3=1,P3="False" ),N3,"")</f>
        <v/>
      </c>
    </row>
    <row r="4" spans="1:27" x14ac:dyDescent="0.2">
      <c r="A4" s="2">
        <v>12</v>
      </c>
      <c r="B4" s="3">
        <v>0.60859704999999997</v>
      </c>
      <c r="C4" s="3">
        <v>0.10775873</v>
      </c>
      <c r="D4" s="3">
        <v>0.58048456000000004</v>
      </c>
      <c r="E4" s="3">
        <v>1.12014185</v>
      </c>
      <c r="F4" s="3">
        <v>0.60881472999999997</v>
      </c>
      <c r="G4" s="3">
        <v>0.60154489</v>
      </c>
      <c r="H4" s="3">
        <v>7.0521600000000798E-3</v>
      </c>
      <c r="I4" s="3">
        <v>7.2698400000000803E-3</v>
      </c>
      <c r="J4" s="3">
        <v>7.0521600000000798E-3</v>
      </c>
      <c r="K4" s="3">
        <v>7.2698400000000803E-3</v>
      </c>
      <c r="L4" s="3">
        <v>2.1060329999999901E-2</v>
      </c>
      <c r="M4" s="3">
        <v>1</v>
      </c>
      <c r="N4" s="3">
        <v>7.3156000000000097</v>
      </c>
      <c r="O4" s="3">
        <v>1</v>
      </c>
      <c r="P4" s="3" t="s">
        <v>16</v>
      </c>
      <c r="Q4" s="3">
        <v>10592</v>
      </c>
      <c r="R4" s="2" t="s">
        <v>18</v>
      </c>
      <c r="S4" s="5">
        <f>S2/SUM(S2:S3)</f>
        <v>0.98333333333333328</v>
      </c>
      <c r="T4">
        <f t="shared" si="0"/>
        <v>7.0521600000000798E-3</v>
      </c>
      <c r="U4">
        <f>MAX(T:T)</f>
        <v>6.7035029999999995E-2</v>
      </c>
      <c r="V4" t="str">
        <f t="shared" si="1"/>
        <v/>
      </c>
      <c r="W4">
        <f>MAX(V:V)</f>
        <v>0.20177044999999899</v>
      </c>
      <c r="X4">
        <f t="shared" si="2"/>
        <v>7.3156000000000097</v>
      </c>
      <c r="Z4" t="str">
        <f t="shared" si="3"/>
        <v/>
      </c>
    </row>
    <row r="5" spans="1:27" x14ac:dyDescent="0.2">
      <c r="A5" s="2">
        <v>18</v>
      </c>
      <c r="B5" s="3">
        <v>1.6496770000000001E-2</v>
      </c>
      <c r="C5" s="3">
        <v>0.22592916999999901</v>
      </c>
      <c r="D5" s="3">
        <v>1.961156E-2</v>
      </c>
      <c r="E5" s="3">
        <v>0.61545592999999998</v>
      </c>
      <c r="F5" s="3">
        <v>1.6554260000000001E-2</v>
      </c>
      <c r="G5" s="3">
        <v>1.55590899999999E-2</v>
      </c>
      <c r="H5" s="3">
        <v>9.3768000000000302E-4</v>
      </c>
      <c r="I5" s="3">
        <v>9.951700000000029E-4</v>
      </c>
      <c r="J5" s="3">
        <v>9.3768000000000302E-4</v>
      </c>
      <c r="K5" s="3">
        <v>9.951700000000029E-4</v>
      </c>
      <c r="L5" s="3">
        <v>4.0524699999999999E-3</v>
      </c>
      <c r="M5" s="3">
        <v>1</v>
      </c>
      <c r="N5" s="3">
        <v>3.9851000000000401</v>
      </c>
      <c r="O5" s="3">
        <v>1</v>
      </c>
      <c r="P5" s="3" t="s">
        <v>16</v>
      </c>
      <c r="Q5" s="3">
        <v>18613</v>
      </c>
      <c r="T5">
        <f t="shared" si="0"/>
        <v>9.3768000000000302E-4</v>
      </c>
      <c r="U5" s="4" t="s">
        <v>24</v>
      </c>
      <c r="V5" t="str">
        <f t="shared" si="1"/>
        <v/>
      </c>
      <c r="W5" s="4" t="s">
        <v>24</v>
      </c>
      <c r="X5">
        <f t="shared" si="2"/>
        <v>3.9851000000000401</v>
      </c>
      <c r="Z5" t="str">
        <f t="shared" si="3"/>
        <v/>
      </c>
    </row>
    <row r="6" spans="1:27" x14ac:dyDescent="0.2">
      <c r="A6" s="2">
        <v>21</v>
      </c>
      <c r="B6" s="3">
        <v>1.9652977300000001</v>
      </c>
      <c r="C6" s="3">
        <v>1.7468008399999999</v>
      </c>
      <c r="D6" s="3">
        <v>1.91784793</v>
      </c>
      <c r="E6" s="3">
        <v>0.32421804999999998</v>
      </c>
      <c r="F6" s="3">
        <v>1.9652977300000001</v>
      </c>
      <c r="G6" s="3">
        <v>1.95283505</v>
      </c>
      <c r="H6" s="3">
        <v>1.246268E-2</v>
      </c>
      <c r="I6" s="3">
        <v>1.246268E-2</v>
      </c>
      <c r="J6" s="3">
        <v>1.246268E-2</v>
      </c>
      <c r="K6" s="3">
        <v>1.246268E-2</v>
      </c>
      <c r="L6" s="3">
        <v>3.4987119999999802E-2</v>
      </c>
      <c r="M6" s="3">
        <v>1</v>
      </c>
      <c r="N6" s="3">
        <v>1.8483999999999601</v>
      </c>
      <c r="O6" s="3">
        <v>1</v>
      </c>
      <c r="P6" s="3" t="s">
        <v>16</v>
      </c>
      <c r="Q6" s="3">
        <v>23130</v>
      </c>
      <c r="T6">
        <f t="shared" si="0"/>
        <v>1.246268E-2</v>
      </c>
      <c r="U6">
        <f>MIN(T:T)</f>
        <v>3.1609000000004602E-4</v>
      </c>
      <c r="V6" t="str">
        <f t="shared" si="1"/>
        <v/>
      </c>
      <c r="W6">
        <f>MIN(V:V)</f>
        <v>0.20177044999999899</v>
      </c>
      <c r="X6">
        <f t="shared" si="2"/>
        <v>1.8483999999999601</v>
      </c>
      <c r="Z6" t="str">
        <f t="shared" si="3"/>
        <v/>
      </c>
    </row>
    <row r="7" spans="1:27" x14ac:dyDescent="0.2">
      <c r="A7" s="2">
        <v>25</v>
      </c>
      <c r="B7" s="3">
        <v>1.71550789</v>
      </c>
      <c r="C7" s="3">
        <v>2.0035997000000001</v>
      </c>
      <c r="D7" s="3">
        <v>1.7996995999999901</v>
      </c>
      <c r="E7" s="3">
        <v>1.70515525</v>
      </c>
      <c r="F7" s="3">
        <v>1.71550789</v>
      </c>
      <c r="G7" s="3">
        <v>1.7049658599999999</v>
      </c>
      <c r="H7" s="3">
        <v>1.05420299999998E-2</v>
      </c>
      <c r="I7" s="3">
        <v>1.05420299999998E-2</v>
      </c>
      <c r="J7" s="3">
        <v>1.05420299999998E-2</v>
      </c>
      <c r="K7" s="3">
        <v>1.05420299999998E-2</v>
      </c>
      <c r="L7" s="3">
        <v>9.4733739999999594E-2</v>
      </c>
      <c r="M7" s="3">
        <v>1</v>
      </c>
      <c r="N7" s="3">
        <v>1.9306000000000201</v>
      </c>
      <c r="O7" s="3">
        <v>1</v>
      </c>
      <c r="P7" s="3" t="s">
        <v>16</v>
      </c>
      <c r="Q7" s="3">
        <v>26126</v>
      </c>
      <c r="T7">
        <f t="shared" si="0"/>
        <v>1.05420299999998E-2</v>
      </c>
      <c r="U7" s="4" t="s">
        <v>25</v>
      </c>
      <c r="V7" t="str">
        <f t="shared" si="1"/>
        <v/>
      </c>
      <c r="W7" s="4" t="s">
        <v>25</v>
      </c>
      <c r="X7">
        <f t="shared" si="2"/>
        <v>1.9306000000000201</v>
      </c>
      <c r="Z7" t="str">
        <f t="shared" si="3"/>
        <v/>
      </c>
    </row>
    <row r="8" spans="1:27" x14ac:dyDescent="0.2">
      <c r="A8" s="2">
        <v>33</v>
      </c>
      <c r="B8" s="3">
        <v>0.69346511999999905</v>
      </c>
      <c r="C8" s="3">
        <v>1.8235037300000001</v>
      </c>
      <c r="D8" s="3">
        <v>0.68767372999999998</v>
      </c>
      <c r="E8" s="3">
        <v>0.11408164</v>
      </c>
      <c r="F8" s="3">
        <v>0.69313692999999998</v>
      </c>
      <c r="G8" s="3">
        <v>0.68616157</v>
      </c>
      <c r="H8" s="3">
        <v>7.3035499999999304E-3</v>
      </c>
      <c r="I8" s="3">
        <v>6.9753599999999799E-3</v>
      </c>
      <c r="J8" s="3">
        <v>7.3035499999999304E-3</v>
      </c>
      <c r="K8" s="3">
        <v>6.9753599999999799E-3</v>
      </c>
      <c r="L8" s="3">
        <v>1.51216000000009E-3</v>
      </c>
      <c r="M8" s="3">
        <v>1</v>
      </c>
      <c r="N8" s="3">
        <v>6.7590000000000101</v>
      </c>
      <c r="O8" s="3">
        <v>1</v>
      </c>
      <c r="P8" s="3" t="s">
        <v>16</v>
      </c>
      <c r="Q8" s="3">
        <v>33434</v>
      </c>
      <c r="T8">
        <f t="shared" si="0"/>
        <v>7.3035499999999304E-3</v>
      </c>
      <c r="U8">
        <f>STDEV(T:T)</f>
        <v>1.1628722146246625E-2</v>
      </c>
      <c r="V8" t="str">
        <f t="shared" si="1"/>
        <v/>
      </c>
      <c r="W8" t="e">
        <f>STDEV(V:V)</f>
        <v>#DIV/0!</v>
      </c>
      <c r="X8">
        <f t="shared" si="2"/>
        <v>6.7590000000000101</v>
      </c>
      <c r="Z8" t="str">
        <f t="shared" si="3"/>
        <v/>
      </c>
    </row>
    <row r="9" spans="1:27" x14ac:dyDescent="0.2">
      <c r="A9" s="2">
        <v>36</v>
      </c>
      <c r="B9" s="3">
        <v>0.69514200999999998</v>
      </c>
      <c r="C9" s="3">
        <v>0.13178256999999999</v>
      </c>
      <c r="D9" s="3">
        <v>0.648078499999999</v>
      </c>
      <c r="E9" s="3">
        <v>1.9927121000000001</v>
      </c>
      <c r="F9" s="3">
        <v>0.69514200999999998</v>
      </c>
      <c r="G9" s="3">
        <v>0.69989199999999996</v>
      </c>
      <c r="H9" s="3">
        <v>-4.7499900000000901E-3</v>
      </c>
      <c r="I9" s="3">
        <v>-4.7499900000000901E-3</v>
      </c>
      <c r="J9" s="3">
        <v>4.7499900000000901E-3</v>
      </c>
      <c r="K9" s="3">
        <v>4.7499900000000901E-3</v>
      </c>
      <c r="L9" s="3">
        <v>5.1813500000000103E-2</v>
      </c>
      <c r="M9" s="3">
        <v>1</v>
      </c>
      <c r="N9" s="3">
        <v>3.16609999999991</v>
      </c>
      <c r="O9" s="3">
        <v>1</v>
      </c>
      <c r="P9" s="3" t="s">
        <v>16</v>
      </c>
      <c r="Q9" s="3">
        <v>36373</v>
      </c>
      <c r="T9">
        <f t="shared" si="0"/>
        <v>4.7499900000000901E-3</v>
      </c>
      <c r="V9" t="str">
        <f t="shared" si="1"/>
        <v/>
      </c>
      <c r="X9">
        <f t="shared" si="2"/>
        <v>3.16609999999991</v>
      </c>
      <c r="Z9" t="str">
        <f t="shared" si="3"/>
        <v/>
      </c>
    </row>
    <row r="10" spans="1:27" x14ac:dyDescent="0.2">
      <c r="A10" s="2">
        <v>40</v>
      </c>
      <c r="B10" s="3">
        <v>0.86296585000000003</v>
      </c>
      <c r="C10" s="3">
        <v>1.4787842899999999</v>
      </c>
      <c r="D10" s="3">
        <v>0.86809428999999905</v>
      </c>
      <c r="E10" s="3">
        <v>0.20458632999999901</v>
      </c>
      <c r="F10" s="3">
        <v>0.80425241000000003</v>
      </c>
      <c r="G10" s="3">
        <v>0.79593082000000004</v>
      </c>
      <c r="H10" s="3">
        <v>6.7035029999999995E-2</v>
      </c>
      <c r="I10" s="3">
        <v>8.3215899999999898E-3</v>
      </c>
      <c r="J10" s="3">
        <v>6.7035029999999995E-2</v>
      </c>
      <c r="K10" s="3">
        <v>8.3215899999999898E-3</v>
      </c>
      <c r="L10" s="3">
        <v>7.2163469999999896E-2</v>
      </c>
      <c r="M10" s="3">
        <v>1</v>
      </c>
      <c r="N10" s="3">
        <v>4.21399999999994</v>
      </c>
      <c r="O10" s="3">
        <v>1</v>
      </c>
      <c r="P10" s="3" t="s">
        <v>16</v>
      </c>
      <c r="Q10" s="3">
        <v>40482</v>
      </c>
      <c r="T10">
        <f t="shared" si="0"/>
        <v>6.7035029999999995E-2</v>
      </c>
      <c r="V10" t="str">
        <f t="shared" si="1"/>
        <v/>
      </c>
      <c r="X10">
        <f t="shared" si="2"/>
        <v>4.21399999999994</v>
      </c>
      <c r="Z10" t="str">
        <f t="shared" si="3"/>
        <v/>
      </c>
    </row>
    <row r="11" spans="1:27" x14ac:dyDescent="0.2">
      <c r="A11" s="2">
        <v>45</v>
      </c>
      <c r="B11" s="3">
        <v>0.88171464999999904</v>
      </c>
      <c r="C11" s="3">
        <v>1.87043965</v>
      </c>
      <c r="D11" s="3">
        <v>0.89156882000000004</v>
      </c>
      <c r="E11" s="3">
        <v>6.8772849999999996E-2</v>
      </c>
      <c r="F11" s="3">
        <v>0.88171464999999904</v>
      </c>
      <c r="G11" s="3">
        <v>0.87356506</v>
      </c>
      <c r="H11" s="3">
        <v>8.1495899999999202E-3</v>
      </c>
      <c r="I11" s="3">
        <v>8.1495899999999202E-3</v>
      </c>
      <c r="J11" s="3">
        <v>8.1495899999999202E-3</v>
      </c>
      <c r="K11" s="3">
        <v>8.1495899999999202E-3</v>
      </c>
      <c r="L11" s="3">
        <v>1.8003760000000001E-2</v>
      </c>
      <c r="M11" s="3">
        <v>1</v>
      </c>
      <c r="N11" s="3">
        <v>14.0572</v>
      </c>
      <c r="O11" s="3">
        <v>1</v>
      </c>
      <c r="P11" s="3" t="s">
        <v>16</v>
      </c>
      <c r="Q11" s="3">
        <v>45465</v>
      </c>
      <c r="T11">
        <f t="shared" si="0"/>
        <v>8.1495899999999202E-3</v>
      </c>
      <c r="V11" t="str">
        <f t="shared" si="1"/>
        <v/>
      </c>
      <c r="X11">
        <f t="shared" si="2"/>
        <v>14.0572</v>
      </c>
      <c r="Z11" t="str">
        <f t="shared" si="3"/>
        <v/>
      </c>
    </row>
    <row r="12" spans="1:27" x14ac:dyDescent="0.2">
      <c r="A12" s="2">
        <v>2</v>
      </c>
      <c r="B12" s="3">
        <v>0.28065385999999998</v>
      </c>
      <c r="C12" s="3">
        <v>0.89316169999999995</v>
      </c>
      <c r="D12" s="3">
        <v>0.30547188999999902</v>
      </c>
      <c r="E12" s="3">
        <v>0.93382666000000003</v>
      </c>
      <c r="F12" s="3">
        <v>0.28065385999999998</v>
      </c>
      <c r="G12" s="3">
        <v>0.28269129999999998</v>
      </c>
      <c r="H12" s="3">
        <v>-2.0374400000000002E-3</v>
      </c>
      <c r="I12" s="3">
        <v>-2.0374400000000002E-3</v>
      </c>
      <c r="J12" s="3">
        <v>2.0374400000000002E-3</v>
      </c>
      <c r="K12" s="3">
        <v>2.0374400000000002E-3</v>
      </c>
      <c r="L12" s="3">
        <v>2.2780589999999899E-2</v>
      </c>
      <c r="M12" s="3">
        <v>1</v>
      </c>
      <c r="N12" s="3">
        <v>6.3089999999999904</v>
      </c>
      <c r="O12" s="3">
        <v>1</v>
      </c>
      <c r="P12" s="3" t="s">
        <v>16</v>
      </c>
      <c r="Q12" s="3">
        <v>5976</v>
      </c>
      <c r="T12">
        <f t="shared" si="0"/>
        <v>2.0374400000000002E-3</v>
      </c>
      <c r="V12" t="str">
        <f t="shared" si="1"/>
        <v/>
      </c>
      <c r="X12">
        <f t="shared" si="2"/>
        <v>6.3089999999999904</v>
      </c>
      <c r="Z12" t="str">
        <f t="shared" si="3"/>
        <v/>
      </c>
    </row>
    <row r="13" spans="1:27" x14ac:dyDescent="0.2">
      <c r="A13" s="2">
        <v>8</v>
      </c>
      <c r="B13" s="3">
        <v>0.96599221000000002</v>
      </c>
      <c r="C13" s="3">
        <v>1.31381233</v>
      </c>
      <c r="D13" s="3">
        <v>0.95481223999999998</v>
      </c>
      <c r="E13" s="3">
        <v>1.27062225</v>
      </c>
      <c r="F13" s="3">
        <v>0.96599221000000002</v>
      </c>
      <c r="G13" s="3">
        <v>0.95824204999999996</v>
      </c>
      <c r="H13" s="3">
        <v>7.7501599999999504E-3</v>
      </c>
      <c r="I13" s="3">
        <v>7.7501599999999504E-3</v>
      </c>
      <c r="J13" s="3">
        <v>7.7501599999999504E-3</v>
      </c>
      <c r="K13" s="3">
        <v>7.7501599999999504E-3</v>
      </c>
      <c r="L13" s="3">
        <v>3.4298100000000799E-3</v>
      </c>
      <c r="M13" s="3">
        <v>1</v>
      </c>
      <c r="N13" s="3">
        <v>11.3088</v>
      </c>
      <c r="O13" s="3">
        <v>1</v>
      </c>
      <c r="P13" s="3" t="s">
        <v>16</v>
      </c>
      <c r="Q13" s="3">
        <v>11976</v>
      </c>
      <c r="T13">
        <f t="shared" si="0"/>
        <v>7.7501599999999504E-3</v>
      </c>
      <c r="V13" t="str">
        <f t="shared" si="1"/>
        <v/>
      </c>
      <c r="X13">
        <f t="shared" si="2"/>
        <v>11.3088</v>
      </c>
      <c r="Z13" t="str">
        <f t="shared" si="3"/>
        <v/>
      </c>
    </row>
    <row r="14" spans="1:27" x14ac:dyDescent="0.2">
      <c r="A14" s="2">
        <v>13</v>
      </c>
      <c r="B14" s="3">
        <v>0.46442825999999998</v>
      </c>
      <c r="C14" s="3">
        <v>0.437164519999999</v>
      </c>
      <c r="D14" s="3">
        <v>0.462807249999999</v>
      </c>
      <c r="E14" s="3">
        <v>1.70442540999999</v>
      </c>
      <c r="F14" s="3">
        <v>0.46442825999999998</v>
      </c>
      <c r="G14" s="3">
        <v>0.4632037</v>
      </c>
      <c r="H14" s="3">
        <v>1.22455999999998E-3</v>
      </c>
      <c r="I14" s="3">
        <v>1.22455999999998E-3</v>
      </c>
      <c r="J14" s="3">
        <v>1.22455999999998E-3</v>
      </c>
      <c r="K14" s="3">
        <v>1.22455999999998E-3</v>
      </c>
      <c r="L14" s="3">
        <v>3.9645000000004799E-4</v>
      </c>
      <c r="M14" s="3">
        <v>0.57130650144323902</v>
      </c>
      <c r="N14" s="3">
        <v>6.6239999999999597</v>
      </c>
      <c r="O14" s="3">
        <v>1</v>
      </c>
      <c r="P14" s="3" t="s">
        <v>16</v>
      </c>
      <c r="Q14" s="3">
        <v>17219</v>
      </c>
      <c r="T14">
        <f t="shared" si="0"/>
        <v>1.22455999999998E-3</v>
      </c>
      <c r="V14" t="str">
        <f t="shared" si="1"/>
        <v/>
      </c>
      <c r="X14" t="str">
        <f t="shared" si="2"/>
        <v/>
      </c>
      <c r="Z14" t="str">
        <f t="shared" si="3"/>
        <v/>
      </c>
    </row>
    <row r="15" spans="1:27" x14ac:dyDescent="0.2">
      <c r="A15" s="2">
        <v>19</v>
      </c>
      <c r="B15" s="3">
        <v>1.37360560999999</v>
      </c>
      <c r="C15" s="3">
        <v>1.4814049</v>
      </c>
      <c r="D15" s="3">
        <v>1.3748574499999999</v>
      </c>
      <c r="E15" s="3">
        <v>1.90332136999999</v>
      </c>
      <c r="F15" s="3">
        <v>1.37360560999999</v>
      </c>
      <c r="G15" s="3">
        <v>1.3642352799999999</v>
      </c>
      <c r="H15" s="3">
        <v>9.3703299999996492E-3</v>
      </c>
      <c r="I15" s="3">
        <v>9.3703299999996492E-3</v>
      </c>
      <c r="J15" s="3">
        <v>9.3703299999996492E-3</v>
      </c>
      <c r="K15" s="3">
        <v>9.3703299999996492E-3</v>
      </c>
      <c r="L15" s="3">
        <v>1.06221699999999E-2</v>
      </c>
      <c r="M15" s="3">
        <v>1</v>
      </c>
      <c r="N15" s="3">
        <v>10.2857</v>
      </c>
      <c r="O15" s="3">
        <v>1</v>
      </c>
      <c r="P15" s="3" t="s">
        <v>16</v>
      </c>
      <c r="Q15" s="3">
        <v>23919</v>
      </c>
      <c r="T15">
        <f t="shared" si="0"/>
        <v>9.3703299999996492E-3</v>
      </c>
      <c r="V15" t="str">
        <f t="shared" si="1"/>
        <v/>
      </c>
      <c r="X15">
        <f t="shared" si="2"/>
        <v>10.2857</v>
      </c>
      <c r="Z15" t="str">
        <f t="shared" si="3"/>
        <v/>
      </c>
    </row>
    <row r="16" spans="1:27" x14ac:dyDescent="0.2">
      <c r="A16" s="2">
        <v>20</v>
      </c>
      <c r="B16" s="3">
        <v>0.27580618000000001</v>
      </c>
      <c r="C16" s="3">
        <v>9.4579280000000002E-2</v>
      </c>
      <c r="D16" s="3">
        <v>0.24980617999999999</v>
      </c>
      <c r="E16" s="3">
        <v>0.20434137999999999</v>
      </c>
      <c r="F16" s="3">
        <v>0.27580618000000001</v>
      </c>
      <c r="G16" s="3">
        <v>0.27940445000000003</v>
      </c>
      <c r="H16" s="3">
        <v>-3.5982699999999499E-3</v>
      </c>
      <c r="I16" s="3">
        <v>-3.5982699999999499E-3</v>
      </c>
      <c r="J16" s="3">
        <v>3.5982699999999499E-3</v>
      </c>
      <c r="K16" s="3">
        <v>3.5982699999999499E-3</v>
      </c>
      <c r="L16" s="3">
        <v>2.9598269999999999E-2</v>
      </c>
      <c r="M16" s="3">
        <v>1</v>
      </c>
      <c r="N16" s="3">
        <v>1.84129999999998</v>
      </c>
      <c r="O16" s="3">
        <v>1</v>
      </c>
      <c r="P16" s="3" t="s">
        <v>16</v>
      </c>
      <c r="Q16" s="3">
        <v>24687</v>
      </c>
      <c r="T16">
        <f t="shared" si="0"/>
        <v>3.5982699999999499E-3</v>
      </c>
      <c r="V16" t="str">
        <f t="shared" si="1"/>
        <v/>
      </c>
      <c r="X16">
        <f t="shared" si="2"/>
        <v>1.84129999999998</v>
      </c>
      <c r="Z16" t="str">
        <f t="shared" si="3"/>
        <v/>
      </c>
    </row>
    <row r="17" spans="1:26" x14ac:dyDescent="0.2">
      <c r="A17" s="2">
        <v>28</v>
      </c>
      <c r="B17" s="3">
        <v>0.42028624999999997</v>
      </c>
      <c r="C17" s="3">
        <v>1.3371171399999999</v>
      </c>
      <c r="D17" s="3">
        <v>0.43323085</v>
      </c>
      <c r="E17" s="3">
        <v>0.85193770000000002</v>
      </c>
      <c r="F17" s="3">
        <v>0.42028624999999997</v>
      </c>
      <c r="G17" s="3">
        <v>0.41518899999999997</v>
      </c>
      <c r="H17" s="3">
        <v>5.0972499999999898E-3</v>
      </c>
      <c r="I17" s="3">
        <v>5.0972499999999898E-3</v>
      </c>
      <c r="J17" s="3">
        <v>5.0972499999999898E-3</v>
      </c>
      <c r="K17" s="3">
        <v>5.0972499999999898E-3</v>
      </c>
      <c r="L17" s="3">
        <v>1.8041850000000002E-2</v>
      </c>
      <c r="M17" s="3">
        <v>1</v>
      </c>
      <c r="N17" s="3">
        <v>7.5138999999999196</v>
      </c>
      <c r="O17" s="3">
        <v>1</v>
      </c>
      <c r="P17" s="3" t="s">
        <v>16</v>
      </c>
      <c r="Q17" s="3">
        <v>32725</v>
      </c>
      <c r="T17">
        <f t="shared" si="0"/>
        <v>5.0972499999999898E-3</v>
      </c>
      <c r="V17" t="str">
        <f t="shared" si="1"/>
        <v/>
      </c>
      <c r="X17">
        <f t="shared" si="2"/>
        <v>7.5138999999999196</v>
      </c>
      <c r="Z17" t="str">
        <f t="shared" si="3"/>
        <v/>
      </c>
    </row>
    <row r="18" spans="1:26" x14ac:dyDescent="0.2">
      <c r="A18" s="2">
        <v>34</v>
      </c>
      <c r="B18" s="3">
        <v>1.3267476999999901</v>
      </c>
      <c r="C18" s="3">
        <v>2.7405243700000002</v>
      </c>
      <c r="D18" s="3">
        <v>1.3790305700000001</v>
      </c>
      <c r="E18" s="3">
        <v>0.16058275999999999</v>
      </c>
      <c r="F18" s="3">
        <v>1.3267476999999901</v>
      </c>
      <c r="G18" s="3">
        <v>1.31618057</v>
      </c>
      <c r="H18" s="3">
        <v>1.05671299999998E-2</v>
      </c>
      <c r="I18" s="3">
        <v>1.05671299999998E-2</v>
      </c>
      <c r="J18" s="3">
        <v>1.05671299999998E-2</v>
      </c>
      <c r="K18" s="3">
        <v>1.05671299999998E-2</v>
      </c>
      <c r="L18" s="3">
        <v>6.2850000000000295E-2</v>
      </c>
      <c r="M18" s="3">
        <v>1</v>
      </c>
      <c r="N18" s="3">
        <v>11.8604</v>
      </c>
      <c r="O18" s="3">
        <v>1</v>
      </c>
      <c r="P18" s="3" t="s">
        <v>16</v>
      </c>
      <c r="Q18" s="3">
        <v>40340</v>
      </c>
      <c r="T18">
        <f t="shared" si="0"/>
        <v>1.05671299999998E-2</v>
      </c>
      <c r="V18" t="str">
        <f t="shared" si="1"/>
        <v/>
      </c>
      <c r="X18">
        <f t="shared" si="2"/>
        <v>11.8604</v>
      </c>
      <c r="Z18" t="str">
        <f t="shared" si="3"/>
        <v/>
      </c>
    </row>
    <row r="19" spans="1:26" x14ac:dyDescent="0.2">
      <c r="A19" s="2">
        <v>39</v>
      </c>
      <c r="B19" s="3">
        <v>0.82518513999999998</v>
      </c>
      <c r="C19" s="3">
        <v>1.7787961999999899</v>
      </c>
      <c r="D19" s="3">
        <v>0.85183001999999997</v>
      </c>
      <c r="E19" s="3">
        <v>0.16267969999999901</v>
      </c>
      <c r="F19" s="3">
        <v>0.82518513999999998</v>
      </c>
      <c r="G19" s="3">
        <v>0.82305925000000002</v>
      </c>
      <c r="H19" s="3">
        <v>2.1258899999999602E-3</v>
      </c>
      <c r="I19" s="3">
        <v>2.1258899999999602E-3</v>
      </c>
      <c r="J19" s="3">
        <v>2.1258899999999602E-3</v>
      </c>
      <c r="K19" s="3">
        <v>2.1258899999999602E-3</v>
      </c>
      <c r="L19" s="3">
        <v>2.87707699999999E-2</v>
      </c>
      <c r="M19" s="3">
        <v>1</v>
      </c>
      <c r="N19" s="3">
        <v>9.2444000000000397</v>
      </c>
      <c r="O19" s="3">
        <v>1</v>
      </c>
      <c r="P19" s="3" t="s">
        <v>16</v>
      </c>
      <c r="Q19" s="3">
        <v>47848</v>
      </c>
      <c r="T19">
        <f t="shared" si="0"/>
        <v>2.1258899999999602E-3</v>
      </c>
      <c r="V19" t="str">
        <f t="shared" si="1"/>
        <v/>
      </c>
      <c r="X19">
        <f t="shared" si="2"/>
        <v>9.2444000000000397</v>
      </c>
      <c r="Z19" t="str">
        <f t="shared" si="3"/>
        <v/>
      </c>
    </row>
    <row r="20" spans="1:26" x14ac:dyDescent="0.2">
      <c r="A20" s="2">
        <v>44</v>
      </c>
      <c r="B20" s="3">
        <v>2.94794E-3</v>
      </c>
      <c r="C20" s="3">
        <v>0.35858659999999998</v>
      </c>
      <c r="D20" s="3">
        <v>4.2716899999999999E-3</v>
      </c>
      <c r="E20" s="3">
        <v>0.51322056999999999</v>
      </c>
      <c r="F20" s="3">
        <v>2.94794E-3</v>
      </c>
      <c r="G20" s="3">
        <v>2.4918800000000001E-3</v>
      </c>
      <c r="H20" s="3">
        <v>4.5605999999999902E-4</v>
      </c>
      <c r="I20" s="3">
        <v>4.5605999999999902E-4</v>
      </c>
      <c r="J20" s="3">
        <v>4.5605999999999902E-4</v>
      </c>
      <c r="K20" s="3">
        <v>4.5605999999999902E-4</v>
      </c>
      <c r="L20" s="3">
        <v>1.77980999999999E-3</v>
      </c>
      <c r="M20" s="3">
        <v>1</v>
      </c>
      <c r="N20" s="3">
        <v>10.1388</v>
      </c>
      <c r="O20" s="3">
        <v>1</v>
      </c>
      <c r="P20" s="3" t="s">
        <v>16</v>
      </c>
      <c r="Q20" s="3">
        <v>54019</v>
      </c>
      <c r="T20">
        <f t="shared" si="0"/>
        <v>4.5605999999999902E-4</v>
      </c>
      <c r="V20" t="str">
        <f t="shared" si="1"/>
        <v/>
      </c>
      <c r="X20">
        <f t="shared" si="2"/>
        <v>10.1388</v>
      </c>
      <c r="Z20" t="str">
        <f t="shared" si="3"/>
        <v/>
      </c>
    </row>
    <row r="21" spans="1:26" x14ac:dyDescent="0.2">
      <c r="A21" s="2">
        <v>49</v>
      </c>
      <c r="B21" s="3">
        <v>1.10810305</v>
      </c>
      <c r="C21" s="3">
        <v>1.1058343399999999</v>
      </c>
      <c r="D21" s="3">
        <v>1.11169188</v>
      </c>
      <c r="E21" s="3">
        <v>0.13794371999999999</v>
      </c>
      <c r="F21" s="3">
        <v>1.10810305</v>
      </c>
      <c r="G21" s="3">
        <v>1.098929</v>
      </c>
      <c r="H21" s="3">
        <v>9.1740499999999302E-3</v>
      </c>
      <c r="I21" s="3">
        <v>9.1740499999999302E-3</v>
      </c>
      <c r="J21" s="3">
        <v>9.1740499999999302E-3</v>
      </c>
      <c r="K21" s="3">
        <v>9.1740499999999302E-3</v>
      </c>
      <c r="L21" s="3">
        <v>1.27628799999999E-2</v>
      </c>
      <c r="M21" s="3">
        <v>1</v>
      </c>
      <c r="N21" s="3">
        <v>3.4500000000000401</v>
      </c>
      <c r="O21" s="3">
        <v>1</v>
      </c>
      <c r="P21" s="3" t="s">
        <v>16</v>
      </c>
      <c r="Q21" s="3">
        <v>61408</v>
      </c>
      <c r="T21">
        <f t="shared" si="0"/>
        <v>9.1740499999999302E-3</v>
      </c>
      <c r="V21" t="str">
        <f t="shared" si="1"/>
        <v/>
      </c>
      <c r="X21">
        <f t="shared" si="2"/>
        <v>3.4500000000000401</v>
      </c>
      <c r="Z21" t="str">
        <f t="shared" si="3"/>
        <v/>
      </c>
    </row>
    <row r="22" spans="1:26" x14ac:dyDescent="0.2">
      <c r="A22" s="2">
        <v>0</v>
      </c>
      <c r="B22" s="3">
        <v>0.45298024999999997</v>
      </c>
      <c r="C22" s="3">
        <v>0.71351540000000002</v>
      </c>
      <c r="D22" s="3">
        <v>0.45496712</v>
      </c>
      <c r="E22" s="3">
        <v>1.80889636999999</v>
      </c>
      <c r="F22" s="3">
        <v>0.45298024999999997</v>
      </c>
      <c r="G22" s="3">
        <v>0.45462787999999998</v>
      </c>
      <c r="H22" s="3">
        <v>-1.64763000000006E-3</v>
      </c>
      <c r="I22" s="3">
        <v>-1.64763000000006E-3</v>
      </c>
      <c r="J22" s="3">
        <v>1.64763000000006E-3</v>
      </c>
      <c r="K22" s="3">
        <v>1.64763000000006E-3</v>
      </c>
      <c r="L22" s="3">
        <v>3.3924000000001798E-4</v>
      </c>
      <c r="M22" s="3">
        <v>1</v>
      </c>
      <c r="N22" s="3">
        <v>11.362639999999899</v>
      </c>
      <c r="O22" s="3">
        <v>1</v>
      </c>
      <c r="P22" s="3" t="s">
        <v>16</v>
      </c>
      <c r="Q22" s="3">
        <v>3377</v>
      </c>
      <c r="T22">
        <f t="shared" si="0"/>
        <v>1.64763000000006E-3</v>
      </c>
      <c r="V22" t="str">
        <f t="shared" si="1"/>
        <v/>
      </c>
      <c r="X22">
        <f t="shared" si="2"/>
        <v>11.362639999999899</v>
      </c>
      <c r="Z22" t="str">
        <f t="shared" si="3"/>
        <v/>
      </c>
    </row>
    <row r="23" spans="1:26" x14ac:dyDescent="0.2">
      <c r="A23" s="2">
        <v>5</v>
      </c>
      <c r="B23" s="3">
        <v>0.51415944999999996</v>
      </c>
      <c r="C23" s="3">
        <v>1.00678292</v>
      </c>
      <c r="D23" s="3">
        <v>0.54320305999999996</v>
      </c>
      <c r="E23" s="3">
        <v>0.61929425000000005</v>
      </c>
      <c r="F23" s="3">
        <v>0.51415944999999996</v>
      </c>
      <c r="G23" s="3">
        <v>0.51487885</v>
      </c>
      <c r="H23" s="3">
        <v>-7.1940000000003603E-4</v>
      </c>
      <c r="I23" s="3">
        <v>-7.1940000000003603E-4</v>
      </c>
      <c r="J23" s="3">
        <v>7.1940000000003603E-4</v>
      </c>
      <c r="K23" s="3">
        <v>7.1940000000003603E-4</v>
      </c>
      <c r="L23" s="3">
        <v>2.8324209999999801E-2</v>
      </c>
      <c r="M23" s="3">
        <v>1</v>
      </c>
      <c r="N23" s="3">
        <v>5.3046999999999898</v>
      </c>
      <c r="O23" s="3">
        <v>1</v>
      </c>
      <c r="P23" s="3" t="s">
        <v>16</v>
      </c>
      <c r="Q23" s="3">
        <v>11172</v>
      </c>
      <c r="T23">
        <f t="shared" si="0"/>
        <v>7.1940000000003603E-4</v>
      </c>
      <c r="V23" t="str">
        <f t="shared" si="1"/>
        <v/>
      </c>
      <c r="X23">
        <f t="shared" si="2"/>
        <v>5.3046999999999898</v>
      </c>
      <c r="Z23" t="str">
        <f t="shared" si="3"/>
        <v/>
      </c>
    </row>
    <row r="24" spans="1:26" x14ac:dyDescent="0.2">
      <c r="A24" s="2">
        <v>14</v>
      </c>
      <c r="B24" s="3">
        <v>1.25766580999999</v>
      </c>
      <c r="C24" s="3">
        <v>0.49295011999999999</v>
      </c>
      <c r="D24" s="3">
        <v>1.2005362100000001</v>
      </c>
      <c r="E24" s="3">
        <v>3.04964938</v>
      </c>
      <c r="F24" s="3">
        <v>1.2578260000000001</v>
      </c>
      <c r="G24" s="3">
        <v>1.25917092999999</v>
      </c>
      <c r="H24" s="3">
        <v>-1.5051200000000199E-3</v>
      </c>
      <c r="I24" s="3">
        <v>-1.34492999999968E-3</v>
      </c>
      <c r="J24" s="3">
        <v>1.5051200000000199E-3</v>
      </c>
      <c r="K24" s="3">
        <v>1.34492999999968E-3</v>
      </c>
      <c r="L24" s="3">
        <v>5.8634719999999599E-2</v>
      </c>
      <c r="M24" s="3">
        <v>1</v>
      </c>
      <c r="N24" s="3">
        <v>3.3928999999999898</v>
      </c>
      <c r="O24" s="3">
        <v>1</v>
      </c>
      <c r="P24" s="3" t="s">
        <v>16</v>
      </c>
      <c r="Q24" s="3">
        <v>24370</v>
      </c>
      <c r="T24">
        <f t="shared" si="0"/>
        <v>1.5051200000000199E-3</v>
      </c>
      <c r="V24" t="str">
        <f t="shared" si="1"/>
        <v/>
      </c>
      <c r="X24">
        <f t="shared" si="2"/>
        <v>3.3928999999999898</v>
      </c>
      <c r="Z24" t="str">
        <f t="shared" si="3"/>
        <v/>
      </c>
    </row>
    <row r="25" spans="1:26" x14ac:dyDescent="0.2">
      <c r="A25" s="2">
        <v>18</v>
      </c>
      <c r="B25" s="3">
        <v>0.97758784999999904</v>
      </c>
      <c r="C25" s="3">
        <v>1.8235434499999901</v>
      </c>
      <c r="D25" s="3">
        <v>1.02596573</v>
      </c>
      <c r="E25" s="3">
        <v>0.16720596999999901</v>
      </c>
      <c r="F25" s="3">
        <v>0.97758784999999904</v>
      </c>
      <c r="G25" s="3">
        <v>0.97955225000000001</v>
      </c>
      <c r="H25" s="3">
        <v>-1.9644000000000801E-3</v>
      </c>
      <c r="I25" s="3">
        <v>-1.9644000000000801E-3</v>
      </c>
      <c r="J25" s="3">
        <v>1.9644000000000801E-3</v>
      </c>
      <c r="K25" s="3">
        <v>1.9644000000000801E-3</v>
      </c>
      <c r="L25" s="3">
        <v>4.641348E-2</v>
      </c>
      <c r="M25" s="3">
        <v>1</v>
      </c>
      <c r="N25" s="3">
        <v>16.9544999999999</v>
      </c>
      <c r="O25" s="3">
        <v>1</v>
      </c>
      <c r="P25" s="3" t="s">
        <v>16</v>
      </c>
      <c r="Q25" s="3">
        <v>27653</v>
      </c>
      <c r="T25">
        <f t="shared" si="0"/>
        <v>1.9644000000000801E-3</v>
      </c>
      <c r="V25" t="str">
        <f t="shared" si="1"/>
        <v/>
      </c>
      <c r="X25">
        <f t="shared" si="2"/>
        <v>16.9544999999999</v>
      </c>
      <c r="Z25" t="str">
        <f t="shared" si="3"/>
        <v/>
      </c>
    </row>
    <row r="26" spans="1:26" x14ac:dyDescent="0.2">
      <c r="A26" s="2">
        <v>24</v>
      </c>
      <c r="B26" s="3">
        <v>0.524632089999999</v>
      </c>
      <c r="C26" s="3">
        <v>0.24145778000000001</v>
      </c>
      <c r="D26" s="3">
        <v>0.49513993000000001</v>
      </c>
      <c r="E26" s="3">
        <v>1.69726625</v>
      </c>
      <c r="F26" s="3">
        <v>0.52477010000000002</v>
      </c>
      <c r="G26" s="3">
        <v>0.51929685000000003</v>
      </c>
      <c r="H26" s="3">
        <v>5.3352399999998497E-3</v>
      </c>
      <c r="I26" s="3">
        <v>5.4732499999999799E-3</v>
      </c>
      <c r="J26" s="3">
        <v>5.3352399999998497E-3</v>
      </c>
      <c r="K26" s="3">
        <v>5.4732499999999799E-3</v>
      </c>
      <c r="L26" s="3">
        <v>2.4156919999999998E-2</v>
      </c>
      <c r="M26" s="3">
        <v>1</v>
      </c>
      <c r="N26" s="3">
        <v>5.20569999999997</v>
      </c>
      <c r="O26" s="3">
        <v>1</v>
      </c>
      <c r="P26" s="3" t="s">
        <v>16</v>
      </c>
      <c r="Q26" s="3">
        <v>33878</v>
      </c>
      <c r="T26">
        <f t="shared" si="0"/>
        <v>5.3352399999998497E-3</v>
      </c>
      <c r="V26" t="str">
        <f t="shared" si="1"/>
        <v/>
      </c>
      <c r="X26">
        <f t="shared" si="2"/>
        <v>5.20569999999997</v>
      </c>
      <c r="Z26" t="str">
        <f t="shared" si="3"/>
        <v/>
      </c>
    </row>
    <row r="27" spans="1:26" x14ac:dyDescent="0.2">
      <c r="A27" s="2">
        <v>26</v>
      </c>
      <c r="B27" s="3">
        <v>0.996814689999999</v>
      </c>
      <c r="C27" s="3">
        <v>0.50028218000000002</v>
      </c>
      <c r="D27" s="3">
        <v>0.94350736999999996</v>
      </c>
      <c r="E27" s="3">
        <v>1.01361389</v>
      </c>
      <c r="F27" s="3">
        <v>0.996814689999999</v>
      </c>
      <c r="G27" s="3">
        <v>0.98915023999999996</v>
      </c>
      <c r="H27" s="3">
        <v>7.6644499999999303E-3</v>
      </c>
      <c r="I27" s="3">
        <v>7.6644499999999303E-3</v>
      </c>
      <c r="J27" s="3">
        <v>7.6644499999999303E-3</v>
      </c>
      <c r="K27" s="3">
        <v>7.6644499999999303E-3</v>
      </c>
      <c r="L27" s="3">
        <v>4.5642869999999801E-2</v>
      </c>
      <c r="M27" s="3">
        <v>1</v>
      </c>
      <c r="N27" s="3">
        <v>4.5114999999999501</v>
      </c>
      <c r="O27" s="3">
        <v>1</v>
      </c>
      <c r="P27" s="3" t="s">
        <v>16</v>
      </c>
      <c r="Q27" s="3">
        <v>35970</v>
      </c>
      <c r="T27">
        <f t="shared" si="0"/>
        <v>7.6644499999999303E-3</v>
      </c>
      <c r="V27" t="str">
        <f t="shared" si="1"/>
        <v/>
      </c>
      <c r="X27">
        <f t="shared" si="2"/>
        <v>4.5114999999999501</v>
      </c>
      <c r="Z27" t="str">
        <f t="shared" si="3"/>
        <v/>
      </c>
    </row>
    <row r="28" spans="1:26" x14ac:dyDescent="0.2">
      <c r="A28" s="2">
        <v>33</v>
      </c>
      <c r="B28" s="3">
        <v>0.50155450000000001</v>
      </c>
      <c r="C28" s="3">
        <v>0.28701044999999997</v>
      </c>
      <c r="D28" s="3">
        <v>0.48475908000000001</v>
      </c>
      <c r="E28" s="3">
        <v>1.8504421</v>
      </c>
      <c r="F28" s="3">
        <v>0.50185756999999998</v>
      </c>
      <c r="G28" s="3">
        <v>0.49635647999999999</v>
      </c>
      <c r="H28" s="3">
        <v>5.1980200000000202E-3</v>
      </c>
      <c r="I28" s="3">
        <v>5.5010899999999802E-3</v>
      </c>
      <c r="J28" s="3">
        <v>5.1980200000000202E-3</v>
      </c>
      <c r="K28" s="3">
        <v>5.5010899999999802E-3</v>
      </c>
      <c r="L28" s="3">
        <v>1.15973999999999E-2</v>
      </c>
      <c r="M28" s="3">
        <v>1</v>
      </c>
      <c r="N28" s="3">
        <v>2.79950000000008</v>
      </c>
      <c r="O28" s="3">
        <v>1</v>
      </c>
      <c r="P28" s="3" t="s">
        <v>16</v>
      </c>
      <c r="Q28" s="3">
        <v>43522</v>
      </c>
      <c r="T28">
        <f t="shared" si="0"/>
        <v>5.1980200000000202E-3</v>
      </c>
      <c r="V28" t="str">
        <f t="shared" si="1"/>
        <v/>
      </c>
      <c r="X28">
        <f t="shared" si="2"/>
        <v>2.79950000000008</v>
      </c>
      <c r="Z28" t="str">
        <f t="shared" si="3"/>
        <v/>
      </c>
    </row>
    <row r="29" spans="1:26" x14ac:dyDescent="0.2">
      <c r="A29" s="2">
        <v>35</v>
      </c>
      <c r="B29" s="3">
        <v>1.1871752499999999</v>
      </c>
      <c r="C29" s="3">
        <v>0.30348179999999902</v>
      </c>
      <c r="D29" s="3">
        <v>1.12518596</v>
      </c>
      <c r="E29" s="3">
        <v>1.3215443199999899</v>
      </c>
      <c r="F29" s="3">
        <v>1.1874831699999999</v>
      </c>
      <c r="G29" s="3">
        <v>1.1780769799999999</v>
      </c>
      <c r="H29" s="3">
        <v>9.0982700000001807E-3</v>
      </c>
      <c r="I29" s="3">
        <v>9.4061899999999792E-3</v>
      </c>
      <c r="J29" s="3">
        <v>9.0982700000001807E-3</v>
      </c>
      <c r="K29" s="3">
        <v>9.4061899999999792E-3</v>
      </c>
      <c r="L29" s="3">
        <v>5.28910199999999E-2</v>
      </c>
      <c r="M29" s="3">
        <v>1</v>
      </c>
      <c r="N29" s="3">
        <v>4.4759000000000198</v>
      </c>
      <c r="O29" s="3">
        <v>1</v>
      </c>
      <c r="P29" s="3" t="s">
        <v>16</v>
      </c>
      <c r="Q29" s="3">
        <v>45048</v>
      </c>
      <c r="T29">
        <f t="shared" si="0"/>
        <v>9.0982700000001807E-3</v>
      </c>
      <c r="V29" t="str">
        <f t="shared" si="1"/>
        <v/>
      </c>
      <c r="X29">
        <f t="shared" si="2"/>
        <v>4.4759000000000198</v>
      </c>
      <c r="Z29" t="str">
        <f t="shared" si="3"/>
        <v/>
      </c>
    </row>
    <row r="30" spans="1:26" x14ac:dyDescent="0.2">
      <c r="A30" s="2">
        <v>43</v>
      </c>
      <c r="B30" s="3">
        <v>1.1063699599999901</v>
      </c>
      <c r="C30" s="3">
        <v>0.3283298</v>
      </c>
      <c r="D30" s="3">
        <v>1.0319847199999901</v>
      </c>
      <c r="E30" s="3">
        <v>1.77034072999999</v>
      </c>
      <c r="F30" s="3">
        <v>1.10682853</v>
      </c>
      <c r="G30" s="3">
        <v>1.0976374900000001</v>
      </c>
      <c r="H30" s="3">
        <v>8.7324699999997701E-3</v>
      </c>
      <c r="I30" s="3">
        <v>9.1910399999999195E-3</v>
      </c>
      <c r="J30" s="3">
        <v>8.7324699999997701E-3</v>
      </c>
      <c r="K30" s="3">
        <v>9.1910399999999195E-3</v>
      </c>
      <c r="L30" s="3">
        <v>6.5652770000000193E-2</v>
      </c>
      <c r="M30" s="3">
        <v>1</v>
      </c>
      <c r="N30" s="3">
        <v>3.1634000000000202</v>
      </c>
      <c r="O30" s="3">
        <v>1</v>
      </c>
      <c r="P30" s="3" t="s">
        <v>16</v>
      </c>
      <c r="Q30" s="3">
        <v>53569</v>
      </c>
      <c r="T30">
        <f t="shared" si="0"/>
        <v>8.7324699999997701E-3</v>
      </c>
      <c r="V30" t="str">
        <f t="shared" si="1"/>
        <v/>
      </c>
      <c r="X30">
        <f t="shared" si="2"/>
        <v>3.1634000000000202</v>
      </c>
      <c r="Z30" t="str">
        <f t="shared" si="3"/>
        <v/>
      </c>
    </row>
    <row r="31" spans="1:26" x14ac:dyDescent="0.2">
      <c r="A31" s="2">
        <v>47</v>
      </c>
      <c r="B31" s="3">
        <v>1.98511748</v>
      </c>
      <c r="C31" s="3">
        <v>1.31637697999999</v>
      </c>
      <c r="D31" s="3">
        <v>1.8966466</v>
      </c>
      <c r="E31" s="3">
        <v>1.0016229699999999</v>
      </c>
      <c r="F31" s="3">
        <v>1.98511748</v>
      </c>
      <c r="G31" s="3">
        <v>1.97538864999999</v>
      </c>
      <c r="H31" s="3">
        <v>9.7288300000004605E-3</v>
      </c>
      <c r="I31" s="3">
        <v>9.7288300000004605E-3</v>
      </c>
      <c r="J31" s="3">
        <v>9.7288300000004605E-3</v>
      </c>
      <c r="K31" s="3">
        <v>9.7288300000004605E-3</v>
      </c>
      <c r="L31" s="3">
        <v>7.8742049999999494E-2</v>
      </c>
      <c r="M31" s="3">
        <v>0.47409118743183998</v>
      </c>
      <c r="N31" s="3">
        <v>8.1674000000000397</v>
      </c>
      <c r="O31" s="3">
        <v>1</v>
      </c>
      <c r="P31" s="3" t="s">
        <v>16</v>
      </c>
      <c r="Q31" s="3">
        <v>57612</v>
      </c>
      <c r="T31">
        <f t="shared" si="0"/>
        <v>9.7288300000004605E-3</v>
      </c>
      <c r="V31" t="str">
        <f t="shared" si="1"/>
        <v/>
      </c>
      <c r="X31" t="str">
        <f t="shared" si="2"/>
        <v/>
      </c>
      <c r="Z31" t="str">
        <f t="shared" si="3"/>
        <v/>
      </c>
    </row>
    <row r="32" spans="1:26" x14ac:dyDescent="0.2">
      <c r="A32" s="2">
        <v>3</v>
      </c>
      <c r="B32" s="3">
        <v>1.4342785999999901</v>
      </c>
      <c r="C32" s="3">
        <v>1.1189174399999999</v>
      </c>
      <c r="D32" s="3">
        <v>1.4020829799999901</v>
      </c>
      <c r="E32" s="3">
        <v>2.7038400499999899</v>
      </c>
      <c r="F32" s="3">
        <v>1.40632673</v>
      </c>
      <c r="G32" s="3">
        <v>1.3864145000000001</v>
      </c>
      <c r="H32" s="3">
        <v>4.7864099999999701E-2</v>
      </c>
      <c r="I32" s="3">
        <v>1.9912229999999798E-2</v>
      </c>
      <c r="J32" s="3">
        <v>4.7864099999999701E-2</v>
      </c>
      <c r="K32" s="3">
        <v>1.9912229999999798E-2</v>
      </c>
      <c r="L32" s="3">
        <v>1.56684799999997E-2</v>
      </c>
      <c r="M32" s="3">
        <v>1</v>
      </c>
      <c r="N32" s="3">
        <v>3.1817000000000002</v>
      </c>
      <c r="O32" s="3">
        <v>1</v>
      </c>
      <c r="P32" s="3" t="s">
        <v>16</v>
      </c>
      <c r="Q32" s="3">
        <v>7350</v>
      </c>
      <c r="T32">
        <f t="shared" si="0"/>
        <v>4.7864099999999701E-2</v>
      </c>
      <c r="V32" t="str">
        <f t="shared" si="1"/>
        <v/>
      </c>
      <c r="X32">
        <f t="shared" si="2"/>
        <v>3.1817000000000002</v>
      </c>
      <c r="Z32" t="str">
        <f t="shared" si="3"/>
        <v/>
      </c>
    </row>
    <row r="33" spans="1:26" x14ac:dyDescent="0.2">
      <c r="A33" s="2">
        <v>8</v>
      </c>
      <c r="B33" s="3">
        <v>1.0164941299999899</v>
      </c>
      <c r="C33" s="3">
        <v>1.2535315599999901</v>
      </c>
      <c r="D33" s="3">
        <v>0.96200883999999998</v>
      </c>
      <c r="E33" s="3">
        <v>0.15167539999999999</v>
      </c>
      <c r="F33" s="3">
        <v>1.0164941299999899</v>
      </c>
      <c r="G33" s="3">
        <v>1.0188872</v>
      </c>
      <c r="H33" s="3">
        <v>-2.3930700000000999E-3</v>
      </c>
      <c r="I33" s="3">
        <v>-2.3930700000000999E-3</v>
      </c>
      <c r="J33" s="3">
        <v>2.3930700000000999E-3</v>
      </c>
      <c r="K33" s="3">
        <v>2.3930700000000999E-3</v>
      </c>
      <c r="L33" s="3">
        <v>5.6878360000000003E-2</v>
      </c>
      <c r="M33" s="3">
        <v>1</v>
      </c>
      <c r="N33" s="3">
        <v>6.9864999999999702</v>
      </c>
      <c r="O33" s="3">
        <v>1</v>
      </c>
      <c r="P33" s="3" t="s">
        <v>16</v>
      </c>
      <c r="Q33" s="3">
        <v>12217</v>
      </c>
      <c r="T33">
        <f t="shared" si="0"/>
        <v>2.3930700000000999E-3</v>
      </c>
      <c r="V33" t="str">
        <f t="shared" si="1"/>
        <v/>
      </c>
      <c r="X33">
        <f t="shared" si="2"/>
        <v>6.9864999999999702</v>
      </c>
      <c r="Z33" t="str">
        <f t="shared" si="3"/>
        <v/>
      </c>
    </row>
    <row r="34" spans="1:26" x14ac:dyDescent="0.2">
      <c r="A34" s="2">
        <v>11</v>
      </c>
      <c r="B34" s="3">
        <v>0.85585330000000004</v>
      </c>
      <c r="C34" s="3">
        <v>0.45770371999999998</v>
      </c>
      <c r="D34" s="3">
        <v>0.86866599999999905</v>
      </c>
      <c r="E34" s="3">
        <v>0.87413960000000002</v>
      </c>
      <c r="F34" s="3">
        <v>0.85608019999999996</v>
      </c>
      <c r="G34" s="3">
        <v>0.84767636000000002</v>
      </c>
      <c r="H34" s="3">
        <v>8.1769400000000197E-3</v>
      </c>
      <c r="I34" s="3">
        <v>8.4038399999999402E-3</v>
      </c>
      <c r="J34" s="3">
        <v>8.1769400000000197E-3</v>
      </c>
      <c r="K34" s="3">
        <v>8.4038399999999402E-3</v>
      </c>
      <c r="L34" s="3">
        <v>2.0989639999999799E-2</v>
      </c>
      <c r="M34" s="3">
        <v>1</v>
      </c>
      <c r="N34" s="3">
        <v>4.2948999999999797</v>
      </c>
      <c r="O34" s="3">
        <v>1</v>
      </c>
      <c r="P34" s="3" t="s">
        <v>16</v>
      </c>
      <c r="Q34" s="3">
        <v>14527</v>
      </c>
      <c r="T34">
        <f t="shared" si="0"/>
        <v>8.1769400000000197E-3</v>
      </c>
      <c r="V34" t="str">
        <f t="shared" si="1"/>
        <v/>
      </c>
      <c r="X34">
        <f t="shared" si="2"/>
        <v>4.2948999999999797</v>
      </c>
      <c r="Z34" t="str">
        <f t="shared" si="3"/>
        <v/>
      </c>
    </row>
    <row r="35" spans="1:26" x14ac:dyDescent="0.2">
      <c r="A35" s="2">
        <v>19</v>
      </c>
      <c r="B35" s="3">
        <v>0.53771336000000003</v>
      </c>
      <c r="C35" s="3">
        <v>1.4310243999999901</v>
      </c>
      <c r="D35" s="3">
        <v>0.56671106000000004</v>
      </c>
      <c r="E35" s="3">
        <v>0.39798592999999999</v>
      </c>
      <c r="F35" s="3">
        <v>0.53771336000000003</v>
      </c>
      <c r="G35" s="3">
        <v>0.53541503999999995</v>
      </c>
      <c r="H35" s="3">
        <v>2.2983200000000698E-3</v>
      </c>
      <c r="I35" s="3">
        <v>2.2983200000000698E-3</v>
      </c>
      <c r="J35" s="3">
        <v>2.2983200000000698E-3</v>
      </c>
      <c r="K35" s="3">
        <v>2.2983200000000698E-3</v>
      </c>
      <c r="L35" s="3">
        <v>3.1296020000000001E-2</v>
      </c>
      <c r="M35" s="3">
        <v>1</v>
      </c>
      <c r="N35" s="3">
        <v>8.0332999999999899</v>
      </c>
      <c r="O35" s="3">
        <v>1</v>
      </c>
      <c r="P35" s="3" t="s">
        <v>16</v>
      </c>
      <c r="Q35" s="3">
        <v>19259</v>
      </c>
      <c r="T35">
        <f t="shared" si="0"/>
        <v>2.2983200000000698E-3</v>
      </c>
      <c r="V35" t="str">
        <f t="shared" si="1"/>
        <v/>
      </c>
      <c r="X35">
        <f t="shared" si="2"/>
        <v>8.0332999999999899</v>
      </c>
      <c r="Z35" t="str">
        <f t="shared" si="3"/>
        <v/>
      </c>
    </row>
    <row r="36" spans="1:26" x14ac:dyDescent="0.2">
      <c r="A36" s="2">
        <v>21</v>
      </c>
      <c r="B36" s="3">
        <v>0.72884473999999999</v>
      </c>
      <c r="C36" s="3">
        <v>0.35513704999999901</v>
      </c>
      <c r="D36" s="3">
        <v>0.68810194000000002</v>
      </c>
      <c r="E36" s="3">
        <v>2.0247836499999998</v>
      </c>
      <c r="F36" s="3">
        <v>0.72915721</v>
      </c>
      <c r="G36" s="3">
        <v>0.72468569000000005</v>
      </c>
      <c r="H36" s="3">
        <v>4.1590499999999402E-3</v>
      </c>
      <c r="I36" s="3">
        <v>4.4715199999999502E-3</v>
      </c>
      <c r="J36" s="3">
        <v>4.1590499999999402E-3</v>
      </c>
      <c r="K36" s="3">
        <v>4.4715199999999502E-3</v>
      </c>
      <c r="L36" s="3">
        <v>3.6583750000000102E-2</v>
      </c>
      <c r="M36" s="3">
        <v>1</v>
      </c>
      <c r="N36" s="3">
        <v>5.4732999999999903</v>
      </c>
      <c r="O36" s="3">
        <v>1</v>
      </c>
      <c r="P36" s="3" t="s">
        <v>16</v>
      </c>
      <c r="Q36" s="3">
        <v>20875</v>
      </c>
      <c r="T36">
        <f t="shared" si="0"/>
        <v>4.1590499999999402E-3</v>
      </c>
      <c r="V36" t="str">
        <f t="shared" si="1"/>
        <v/>
      </c>
      <c r="X36">
        <f t="shared" si="2"/>
        <v>5.4732999999999903</v>
      </c>
      <c r="Z36" t="str">
        <f t="shared" si="3"/>
        <v/>
      </c>
    </row>
    <row r="37" spans="1:26" x14ac:dyDescent="0.2">
      <c r="A37" s="2">
        <v>28</v>
      </c>
      <c r="B37" s="3">
        <v>2.0162638899999998</v>
      </c>
      <c r="C37" s="3">
        <v>1.9654106</v>
      </c>
      <c r="D37" s="3">
        <v>2.0447278099999999</v>
      </c>
      <c r="E37" s="3">
        <v>0.39417857000000001</v>
      </c>
      <c r="F37" s="3">
        <v>2.0162638899999998</v>
      </c>
      <c r="G37" s="3">
        <v>2.0035358099999998</v>
      </c>
      <c r="H37" s="3">
        <v>1.27280800000004E-2</v>
      </c>
      <c r="I37" s="3">
        <v>1.27280800000004E-2</v>
      </c>
      <c r="J37" s="3">
        <v>1.27280800000004E-2</v>
      </c>
      <c r="K37" s="3">
        <v>1.27280800000004E-2</v>
      </c>
      <c r="L37" s="3">
        <v>4.1192000000000097E-2</v>
      </c>
      <c r="M37" s="3">
        <v>1</v>
      </c>
      <c r="N37" s="3">
        <v>5.5732000000000399</v>
      </c>
      <c r="O37" s="3">
        <v>1</v>
      </c>
      <c r="P37" s="3" t="s">
        <v>16</v>
      </c>
      <c r="Q37" s="3">
        <v>28168</v>
      </c>
      <c r="T37">
        <f t="shared" si="0"/>
        <v>1.27280800000004E-2</v>
      </c>
      <c r="V37" t="str">
        <f t="shared" si="1"/>
        <v/>
      </c>
      <c r="X37">
        <f t="shared" si="2"/>
        <v>5.5732000000000399</v>
      </c>
      <c r="Z37" t="str">
        <f t="shared" si="3"/>
        <v/>
      </c>
    </row>
    <row r="38" spans="1:26" x14ac:dyDescent="0.2">
      <c r="A38" s="2">
        <v>33</v>
      </c>
      <c r="B38" s="3">
        <v>0.69304524999999995</v>
      </c>
      <c r="C38" s="3">
        <v>1.1348727299999899</v>
      </c>
      <c r="D38" s="3">
        <v>0.68655533000000002</v>
      </c>
      <c r="E38" s="3">
        <v>1.5767411199999899</v>
      </c>
      <c r="F38" s="3">
        <v>0.66775441999999996</v>
      </c>
      <c r="G38" s="3">
        <v>0.66948775999999999</v>
      </c>
      <c r="H38" s="3">
        <v>2.3557490000000101E-2</v>
      </c>
      <c r="I38" s="3">
        <v>-1.7333399999999099E-3</v>
      </c>
      <c r="J38" s="3">
        <v>2.3557490000000101E-2</v>
      </c>
      <c r="K38" s="3">
        <v>1.7333399999999099E-3</v>
      </c>
      <c r="L38" s="3">
        <v>1.7067570000000001E-2</v>
      </c>
      <c r="M38" s="3">
        <v>1</v>
      </c>
      <c r="N38" s="3">
        <v>4.9147999999999001</v>
      </c>
      <c r="O38" s="3">
        <v>1</v>
      </c>
      <c r="P38" s="3" t="s">
        <v>16</v>
      </c>
      <c r="Q38" s="3">
        <v>32283</v>
      </c>
      <c r="T38">
        <f t="shared" si="0"/>
        <v>2.3557490000000101E-2</v>
      </c>
      <c r="V38" t="str">
        <f t="shared" si="1"/>
        <v/>
      </c>
      <c r="X38">
        <f t="shared" si="2"/>
        <v>4.9147999999999001</v>
      </c>
      <c r="Z38" t="str">
        <f t="shared" si="3"/>
        <v/>
      </c>
    </row>
    <row r="39" spans="1:26" x14ac:dyDescent="0.2">
      <c r="A39" s="2">
        <v>38</v>
      </c>
      <c r="B39" s="3">
        <v>0.88275060000000005</v>
      </c>
      <c r="C39" s="3">
        <v>1.5537786499999999</v>
      </c>
      <c r="D39" s="3">
        <v>0.93907096999999995</v>
      </c>
      <c r="E39" s="3">
        <v>0.82876167999999995</v>
      </c>
      <c r="F39" s="3">
        <v>0.88211916999999995</v>
      </c>
      <c r="G39" s="3">
        <v>0.87412305999999995</v>
      </c>
      <c r="H39" s="3">
        <v>8.6275400000001001E-3</v>
      </c>
      <c r="I39" s="3">
        <v>7.99611000000011E-3</v>
      </c>
      <c r="J39" s="3">
        <v>8.6275400000001001E-3</v>
      </c>
      <c r="K39" s="3">
        <v>7.99611000000011E-3</v>
      </c>
      <c r="L39" s="3">
        <v>6.4947910000000095E-2</v>
      </c>
      <c r="M39" s="3">
        <v>1</v>
      </c>
      <c r="N39" s="3">
        <v>7.4716000000000804</v>
      </c>
      <c r="O39" s="3">
        <v>1</v>
      </c>
      <c r="P39" s="3" t="s">
        <v>16</v>
      </c>
      <c r="Q39" s="3">
        <v>35757</v>
      </c>
      <c r="T39">
        <f t="shared" si="0"/>
        <v>8.6275400000001001E-3</v>
      </c>
      <c r="V39" t="str">
        <f t="shared" si="1"/>
        <v/>
      </c>
      <c r="X39">
        <f t="shared" si="2"/>
        <v>7.4716000000000804</v>
      </c>
      <c r="Z39" t="str">
        <f t="shared" si="3"/>
        <v/>
      </c>
    </row>
    <row r="40" spans="1:26" x14ac:dyDescent="0.2">
      <c r="A40" s="2">
        <v>43</v>
      </c>
      <c r="B40" s="3">
        <v>1.8063566799999999</v>
      </c>
      <c r="C40" s="3">
        <v>1.4420261000000001</v>
      </c>
      <c r="D40" s="3">
        <v>1.72525986</v>
      </c>
      <c r="E40" s="3">
        <v>0.13325304999999901</v>
      </c>
      <c r="F40" s="3">
        <v>1.8063566799999999</v>
      </c>
      <c r="G40" s="3">
        <v>1.7950781599999901</v>
      </c>
      <c r="H40" s="3">
        <v>1.127852E-2</v>
      </c>
      <c r="I40" s="3">
        <v>1.127852E-2</v>
      </c>
      <c r="J40" s="3">
        <v>1.127852E-2</v>
      </c>
      <c r="K40" s="3">
        <v>1.127852E-2</v>
      </c>
      <c r="L40" s="3">
        <v>6.9818299999999806E-2</v>
      </c>
      <c r="M40" s="3">
        <v>1</v>
      </c>
      <c r="N40" s="3">
        <v>1.84059999999999</v>
      </c>
      <c r="O40" s="3">
        <v>1</v>
      </c>
      <c r="P40" s="3" t="s">
        <v>16</v>
      </c>
      <c r="Q40" s="3">
        <v>38862</v>
      </c>
      <c r="T40">
        <f t="shared" si="0"/>
        <v>1.127852E-2</v>
      </c>
      <c r="V40" t="str">
        <f t="shared" si="1"/>
        <v/>
      </c>
      <c r="X40">
        <f t="shared" si="2"/>
        <v>1.84059999999999</v>
      </c>
      <c r="Z40" t="str">
        <f t="shared" si="3"/>
        <v/>
      </c>
    </row>
    <row r="41" spans="1:26" x14ac:dyDescent="0.2">
      <c r="A41" s="2">
        <v>48</v>
      </c>
      <c r="B41" s="3">
        <v>1.0965357</v>
      </c>
      <c r="C41" s="3">
        <v>0.80956393999999998</v>
      </c>
      <c r="D41" s="3">
        <v>1.1306803299999999</v>
      </c>
      <c r="E41" s="3">
        <v>0.13726700999999999</v>
      </c>
      <c r="F41" s="3">
        <v>0.96931144000000002</v>
      </c>
      <c r="G41" s="3">
        <v>0.89476524999999996</v>
      </c>
      <c r="H41" s="3">
        <v>0.20177044999999899</v>
      </c>
      <c r="I41" s="3">
        <v>7.4546189999999901E-2</v>
      </c>
      <c r="J41" s="3">
        <v>0.20177044999999899</v>
      </c>
      <c r="K41" s="3">
        <v>7.4546189999999901E-2</v>
      </c>
      <c r="L41" s="3">
        <v>0.235915079999999</v>
      </c>
      <c r="M41" s="3">
        <v>1</v>
      </c>
      <c r="N41" s="3">
        <v>3.40949999999998</v>
      </c>
      <c r="O41" s="3">
        <v>1</v>
      </c>
      <c r="P41" s="3" t="s">
        <v>17</v>
      </c>
      <c r="Q41" s="3">
        <v>40914</v>
      </c>
      <c r="T41" t="str">
        <f t="shared" si="0"/>
        <v/>
      </c>
      <c r="V41">
        <f t="shared" si="1"/>
        <v>0.20177044999999899</v>
      </c>
      <c r="X41" t="str">
        <f t="shared" si="2"/>
        <v/>
      </c>
      <c r="Z41">
        <f t="shared" si="3"/>
        <v>3.40949999999998</v>
      </c>
    </row>
    <row r="42" spans="1:26" x14ac:dyDescent="0.2">
      <c r="A42" s="2">
        <v>2</v>
      </c>
      <c r="B42" s="3">
        <v>0.47082051999999902</v>
      </c>
      <c r="C42" s="3">
        <v>0.95230124999999999</v>
      </c>
      <c r="D42" s="3">
        <v>0.46983301</v>
      </c>
      <c r="E42" s="3">
        <v>0.2403245</v>
      </c>
      <c r="F42" s="3">
        <v>0.47082051999999902</v>
      </c>
      <c r="G42" s="3">
        <v>0.46722049999999998</v>
      </c>
      <c r="H42" s="3">
        <v>3.6000199999999798E-3</v>
      </c>
      <c r="I42" s="3">
        <v>3.6000199999999798E-3</v>
      </c>
      <c r="J42" s="3">
        <v>3.6000199999999798E-3</v>
      </c>
      <c r="K42" s="3">
        <v>3.6000199999999798E-3</v>
      </c>
      <c r="L42" s="3">
        <v>2.6125100000000102E-3</v>
      </c>
      <c r="M42" s="3">
        <v>1</v>
      </c>
      <c r="N42" s="3">
        <v>3.6833</v>
      </c>
      <c r="O42" s="3">
        <v>1</v>
      </c>
      <c r="P42" s="3" t="s">
        <v>16</v>
      </c>
      <c r="Q42" s="3">
        <v>6640</v>
      </c>
      <c r="T42">
        <f t="shared" si="0"/>
        <v>3.6000199999999798E-3</v>
      </c>
      <c r="V42" t="str">
        <f t="shared" si="1"/>
        <v/>
      </c>
      <c r="X42">
        <f t="shared" si="2"/>
        <v>3.6833</v>
      </c>
      <c r="Z42" t="str">
        <f t="shared" si="3"/>
        <v/>
      </c>
    </row>
    <row r="43" spans="1:26" x14ac:dyDescent="0.2">
      <c r="A43" s="2">
        <v>9</v>
      </c>
      <c r="B43" s="3">
        <v>1.3201183999999999</v>
      </c>
      <c r="C43" s="3">
        <v>1.26743429</v>
      </c>
      <c r="D43" s="3">
        <v>1.3489896099999901</v>
      </c>
      <c r="E43" s="3">
        <v>0.73410744999999999</v>
      </c>
      <c r="F43" s="3">
        <v>1.3201183999999999</v>
      </c>
      <c r="G43" s="3">
        <v>1.31215929999999</v>
      </c>
      <c r="H43" s="3">
        <v>7.9591000000003298E-3</v>
      </c>
      <c r="I43" s="3">
        <v>7.9591000000003298E-3</v>
      </c>
      <c r="J43" s="3">
        <v>7.9591000000003298E-3</v>
      </c>
      <c r="K43" s="3">
        <v>7.9591000000003298E-3</v>
      </c>
      <c r="L43" s="3">
        <v>3.6830309999999998E-2</v>
      </c>
      <c r="M43" s="3">
        <v>1</v>
      </c>
      <c r="N43" s="3">
        <v>4.9654999999999898</v>
      </c>
      <c r="O43" s="3">
        <v>1</v>
      </c>
      <c r="P43" s="3" t="s">
        <v>16</v>
      </c>
      <c r="Q43" s="3">
        <v>12990</v>
      </c>
      <c r="T43">
        <f t="shared" si="0"/>
        <v>7.9591000000003298E-3</v>
      </c>
      <c r="V43" t="str">
        <f t="shared" si="1"/>
        <v/>
      </c>
      <c r="X43">
        <f t="shared" si="2"/>
        <v>4.9654999999999898</v>
      </c>
      <c r="Z43" t="str">
        <f t="shared" si="3"/>
        <v/>
      </c>
    </row>
    <row r="44" spans="1:26" x14ac:dyDescent="0.2">
      <c r="A44" s="2">
        <v>11</v>
      </c>
      <c r="B44" s="3">
        <v>0.52862553999999995</v>
      </c>
      <c r="C44" s="3">
        <v>1.1482516899999999</v>
      </c>
      <c r="D44" s="3">
        <v>0.56061156999999995</v>
      </c>
      <c r="E44" s="3">
        <v>1.07630549</v>
      </c>
      <c r="F44" s="3">
        <v>0.52862553999999995</v>
      </c>
      <c r="G44" s="3">
        <v>0.52286473</v>
      </c>
      <c r="H44" s="3">
        <v>5.7608100000000597E-3</v>
      </c>
      <c r="I44" s="3">
        <v>5.7608100000000597E-3</v>
      </c>
      <c r="J44" s="3">
        <v>5.7608100000000597E-3</v>
      </c>
      <c r="K44" s="3">
        <v>5.7608100000000597E-3</v>
      </c>
      <c r="L44" s="3">
        <v>3.7746839999999997E-2</v>
      </c>
      <c r="M44" s="3">
        <v>1</v>
      </c>
      <c r="N44" s="3">
        <v>3.9341999999999699</v>
      </c>
      <c r="O44" s="3">
        <v>1</v>
      </c>
      <c r="P44" s="3" t="s">
        <v>16</v>
      </c>
      <c r="Q44" s="3">
        <v>14386</v>
      </c>
      <c r="T44">
        <f t="shared" si="0"/>
        <v>5.7608100000000597E-3</v>
      </c>
      <c r="V44" t="str">
        <f t="shared" si="1"/>
        <v/>
      </c>
      <c r="X44">
        <f t="shared" si="2"/>
        <v>3.9341999999999699</v>
      </c>
      <c r="Z44" t="str">
        <f t="shared" si="3"/>
        <v/>
      </c>
    </row>
    <row r="45" spans="1:26" x14ac:dyDescent="0.2">
      <c r="A45" s="2">
        <v>19</v>
      </c>
      <c r="B45" s="3">
        <v>1.0398943299999901</v>
      </c>
      <c r="C45" s="3">
        <v>1.1493279999999899</v>
      </c>
      <c r="D45" s="3">
        <v>1.08519457999999</v>
      </c>
      <c r="E45" s="3">
        <v>2.5183726900000001</v>
      </c>
      <c r="F45" s="3">
        <v>1.0398943299999901</v>
      </c>
      <c r="G45" s="3">
        <v>1.03365736999999</v>
      </c>
      <c r="H45" s="3">
        <v>6.2369600000000596E-3</v>
      </c>
      <c r="I45" s="3">
        <v>6.2369600000000596E-3</v>
      </c>
      <c r="J45" s="3">
        <v>6.2369600000000596E-3</v>
      </c>
      <c r="K45" s="3">
        <v>6.2369600000000596E-3</v>
      </c>
      <c r="L45" s="3">
        <v>5.153721E-2</v>
      </c>
      <c r="M45" s="3">
        <v>1</v>
      </c>
      <c r="N45" s="3">
        <v>7.2506999999999904</v>
      </c>
      <c r="O45" s="3">
        <v>1</v>
      </c>
      <c r="P45" s="3" t="s">
        <v>16</v>
      </c>
      <c r="Q45" s="3">
        <v>23487</v>
      </c>
      <c r="T45">
        <f t="shared" si="0"/>
        <v>6.2369600000000596E-3</v>
      </c>
      <c r="V45" t="str">
        <f t="shared" si="1"/>
        <v/>
      </c>
      <c r="X45">
        <f t="shared" si="2"/>
        <v>7.2506999999999904</v>
      </c>
      <c r="Z45" t="str">
        <f t="shared" si="3"/>
        <v/>
      </c>
    </row>
    <row r="46" spans="1:26" x14ac:dyDescent="0.2">
      <c r="A46" s="2">
        <v>21</v>
      </c>
      <c r="B46" s="3">
        <v>5.0730280000000003E-2</v>
      </c>
      <c r="C46" s="3">
        <v>0.19598968999999999</v>
      </c>
      <c r="D46" s="3">
        <v>6.6559449999999895E-2</v>
      </c>
      <c r="E46" s="3">
        <v>0.67723272000000001</v>
      </c>
      <c r="F46" s="3">
        <v>4.5152289999999998E-2</v>
      </c>
      <c r="G46" s="3">
        <v>4.2220250000000001E-2</v>
      </c>
      <c r="H46" s="3">
        <v>8.51003E-3</v>
      </c>
      <c r="I46" s="3">
        <v>2.9320399999999899E-3</v>
      </c>
      <c r="J46" s="3">
        <v>8.51003E-3</v>
      </c>
      <c r="K46" s="3">
        <v>2.9320399999999899E-3</v>
      </c>
      <c r="L46" s="3">
        <v>2.4339199999999901E-2</v>
      </c>
      <c r="M46" s="3">
        <v>1</v>
      </c>
      <c r="N46" s="3">
        <v>1.6311</v>
      </c>
      <c r="O46" s="3">
        <v>1</v>
      </c>
      <c r="P46" s="3" t="s">
        <v>16</v>
      </c>
      <c r="Q46" s="3">
        <v>25231</v>
      </c>
      <c r="T46">
        <f t="shared" si="0"/>
        <v>8.51003E-3</v>
      </c>
      <c r="V46" t="str">
        <f t="shared" si="1"/>
        <v/>
      </c>
      <c r="X46">
        <f t="shared" si="2"/>
        <v>1.6311</v>
      </c>
      <c r="Z46" t="str">
        <f t="shared" si="3"/>
        <v/>
      </c>
    </row>
    <row r="47" spans="1:26" x14ac:dyDescent="0.2">
      <c r="A47" s="2">
        <v>27</v>
      </c>
      <c r="B47" s="3">
        <v>0.88713602000000003</v>
      </c>
      <c r="C47" s="3">
        <v>0.66697753999999998</v>
      </c>
      <c r="D47" s="3">
        <v>0.85572163999999995</v>
      </c>
      <c r="E47" s="3">
        <v>5.8113699999999997E-2</v>
      </c>
      <c r="F47" s="3">
        <v>0.88611651999999996</v>
      </c>
      <c r="G47" s="3">
        <v>0.87712944999999898</v>
      </c>
      <c r="H47" s="3">
        <v>1.00065700000001E-2</v>
      </c>
      <c r="I47" s="3">
        <v>8.9870700000001993E-3</v>
      </c>
      <c r="J47" s="3">
        <v>1.00065700000001E-2</v>
      </c>
      <c r="K47" s="3">
        <v>8.9870700000001993E-3</v>
      </c>
      <c r="L47" s="3">
        <v>2.1407809999999899E-2</v>
      </c>
      <c r="M47" s="3">
        <v>1</v>
      </c>
      <c r="N47" s="3">
        <v>4.0176999999999898</v>
      </c>
      <c r="O47" s="3">
        <v>1</v>
      </c>
      <c r="P47" s="3" t="s">
        <v>16</v>
      </c>
      <c r="Q47" s="3">
        <v>31313</v>
      </c>
      <c r="T47">
        <f t="shared" si="0"/>
        <v>1.00065700000001E-2</v>
      </c>
      <c r="V47" t="str">
        <f t="shared" si="1"/>
        <v/>
      </c>
      <c r="X47">
        <f t="shared" si="2"/>
        <v>4.0176999999999898</v>
      </c>
      <c r="Z47" t="str">
        <f t="shared" si="3"/>
        <v/>
      </c>
    </row>
    <row r="48" spans="1:26" x14ac:dyDescent="0.2">
      <c r="A48" s="2">
        <v>31</v>
      </c>
      <c r="B48" s="3">
        <v>0.49470148999999902</v>
      </c>
      <c r="C48" s="3">
        <v>1.13631904999999</v>
      </c>
      <c r="D48" s="3">
        <v>0.47859279999999899</v>
      </c>
      <c r="E48" s="3">
        <v>0.24298639999999999</v>
      </c>
      <c r="F48" s="3">
        <v>0.49467712999999902</v>
      </c>
      <c r="G48" s="3">
        <v>0.48974385999999998</v>
      </c>
      <c r="H48" s="3">
        <v>4.9576299999999299E-3</v>
      </c>
      <c r="I48" s="3">
        <v>4.9332699999999298E-3</v>
      </c>
      <c r="J48" s="3">
        <v>4.9576299999999299E-3</v>
      </c>
      <c r="K48" s="3">
        <v>4.9332699999999298E-3</v>
      </c>
      <c r="L48" s="3">
        <v>1.11510600000001E-2</v>
      </c>
      <c r="M48" s="3">
        <v>1</v>
      </c>
      <c r="N48" s="3">
        <v>4.2707000000000299</v>
      </c>
      <c r="O48" s="3">
        <v>1</v>
      </c>
      <c r="P48" s="3" t="s">
        <v>16</v>
      </c>
      <c r="Q48" s="3">
        <v>33875</v>
      </c>
      <c r="T48">
        <f t="shared" si="0"/>
        <v>4.9576299999999299E-3</v>
      </c>
      <c r="V48" t="str">
        <f t="shared" si="1"/>
        <v/>
      </c>
      <c r="X48">
        <f t="shared" si="2"/>
        <v>4.2707000000000299</v>
      </c>
      <c r="Z48" t="str">
        <f t="shared" si="3"/>
        <v/>
      </c>
    </row>
    <row r="49" spans="1:26" x14ac:dyDescent="0.2">
      <c r="A49" s="2">
        <v>36</v>
      </c>
      <c r="B49" s="3">
        <v>1.1286925000000001</v>
      </c>
      <c r="C49" s="3">
        <v>1.8984378099999999</v>
      </c>
      <c r="D49" s="3">
        <v>1.1299219599999999</v>
      </c>
      <c r="E49" s="3">
        <v>0.30756050000000001</v>
      </c>
      <c r="F49" s="3">
        <v>1.1208887199999999</v>
      </c>
      <c r="G49" s="3">
        <v>1.1125985599999999</v>
      </c>
      <c r="H49" s="3">
        <v>1.6093940000000102E-2</v>
      </c>
      <c r="I49" s="3">
        <v>8.2901600000000394E-3</v>
      </c>
      <c r="J49" s="3">
        <v>1.6093940000000102E-2</v>
      </c>
      <c r="K49" s="3">
        <v>8.2901600000000394E-3</v>
      </c>
      <c r="L49" s="3">
        <v>1.7323399999999899E-2</v>
      </c>
      <c r="M49" s="3">
        <v>1</v>
      </c>
      <c r="N49" s="3">
        <v>7.5791000000000297</v>
      </c>
      <c r="O49" s="3">
        <v>1</v>
      </c>
      <c r="P49" s="3" t="s">
        <v>16</v>
      </c>
      <c r="Q49" s="3">
        <v>36931</v>
      </c>
      <c r="T49">
        <f t="shared" si="0"/>
        <v>1.6093940000000102E-2</v>
      </c>
      <c r="V49" t="str">
        <f t="shared" si="1"/>
        <v/>
      </c>
      <c r="X49">
        <f t="shared" si="2"/>
        <v>7.5791000000000297</v>
      </c>
      <c r="Z49" t="str">
        <f t="shared" si="3"/>
        <v/>
      </c>
    </row>
    <row r="50" spans="1:26" x14ac:dyDescent="0.2">
      <c r="A50" s="2">
        <v>40</v>
      </c>
      <c r="B50" s="3">
        <v>0.59612704999999999</v>
      </c>
      <c r="C50" s="3">
        <v>0.369741599999999</v>
      </c>
      <c r="D50" s="3">
        <v>0.53183672999999998</v>
      </c>
      <c r="E50" s="3">
        <v>0.83607165000000006</v>
      </c>
      <c r="F50" s="3">
        <v>0.59612704999999999</v>
      </c>
      <c r="G50" s="3">
        <v>0.58937353000000003</v>
      </c>
      <c r="H50" s="3">
        <v>6.7535199999999504E-3</v>
      </c>
      <c r="I50" s="3">
        <v>6.7535199999999504E-3</v>
      </c>
      <c r="J50" s="3">
        <v>6.7535199999999504E-3</v>
      </c>
      <c r="K50" s="3">
        <v>6.7535199999999504E-3</v>
      </c>
      <c r="L50" s="3">
        <v>5.7536799999999999E-2</v>
      </c>
      <c r="M50" s="3">
        <v>1</v>
      </c>
      <c r="N50" s="3">
        <v>13.671199999999899</v>
      </c>
      <c r="O50" s="3">
        <v>1</v>
      </c>
      <c r="P50" s="3" t="s">
        <v>16</v>
      </c>
      <c r="Q50" s="3">
        <v>39469</v>
      </c>
      <c r="T50">
        <f t="shared" si="0"/>
        <v>6.7535199999999504E-3</v>
      </c>
      <c r="V50" t="str">
        <f t="shared" si="1"/>
        <v/>
      </c>
      <c r="X50">
        <f t="shared" si="2"/>
        <v>13.671199999999899</v>
      </c>
      <c r="Z50" t="str">
        <f t="shared" si="3"/>
        <v/>
      </c>
    </row>
    <row r="51" spans="1:26" x14ac:dyDescent="0.2">
      <c r="A51" s="2">
        <v>47</v>
      </c>
      <c r="B51" s="3">
        <v>0.32760064</v>
      </c>
      <c r="C51" s="3">
        <v>0.48698184999999899</v>
      </c>
      <c r="D51" s="3">
        <v>0.32774669000000001</v>
      </c>
      <c r="E51" s="3">
        <v>1.5639721600000001</v>
      </c>
      <c r="F51" s="3">
        <v>0.32770049000000001</v>
      </c>
      <c r="G51" s="3">
        <v>0.32641668000000001</v>
      </c>
      <c r="H51" s="3">
        <v>1.18395999999998E-3</v>
      </c>
      <c r="I51" s="3">
        <v>1.2838099999999901E-3</v>
      </c>
      <c r="J51" s="3">
        <v>1.18395999999998E-3</v>
      </c>
      <c r="K51" s="3">
        <v>1.2838099999999901E-3</v>
      </c>
      <c r="L51" s="3">
        <v>1.3300100000000401E-3</v>
      </c>
      <c r="M51" s="3">
        <v>1</v>
      </c>
      <c r="N51" s="3">
        <v>6.0105999999999504</v>
      </c>
      <c r="O51" s="3">
        <v>1</v>
      </c>
      <c r="P51" s="3" t="s">
        <v>16</v>
      </c>
      <c r="Q51" s="3">
        <v>44431</v>
      </c>
      <c r="T51">
        <f t="shared" si="0"/>
        <v>1.18395999999998E-3</v>
      </c>
      <c r="V51" t="str">
        <f t="shared" si="1"/>
        <v/>
      </c>
      <c r="X51">
        <f t="shared" si="2"/>
        <v>6.0105999999999504</v>
      </c>
      <c r="Z51" t="str">
        <f t="shared" si="3"/>
        <v/>
      </c>
    </row>
    <row r="52" spans="1:26" x14ac:dyDescent="0.2">
      <c r="A52" s="2">
        <v>2</v>
      </c>
      <c r="B52" s="3">
        <v>1.51933338</v>
      </c>
      <c r="C52" s="3">
        <v>1.3899712500000001</v>
      </c>
      <c r="D52" s="3">
        <v>1.47207833</v>
      </c>
      <c r="E52" s="3">
        <v>0.60865528999999996</v>
      </c>
      <c r="F52" s="3">
        <v>1.5912036899999999</v>
      </c>
      <c r="G52" s="3">
        <v>1.56732749</v>
      </c>
      <c r="H52" s="3">
        <v>-4.799411E-2</v>
      </c>
      <c r="I52" s="3">
        <v>2.3876200000000101E-2</v>
      </c>
      <c r="J52" s="3">
        <v>4.799411E-2</v>
      </c>
      <c r="K52" s="3">
        <v>2.3876200000000101E-2</v>
      </c>
      <c r="L52" s="3">
        <v>9.5249159999999999E-2</v>
      </c>
      <c r="M52" s="3">
        <v>1</v>
      </c>
      <c r="N52" s="3">
        <v>9.4842700000000004</v>
      </c>
      <c r="O52" s="3">
        <v>1</v>
      </c>
      <c r="P52" s="3" t="s">
        <v>16</v>
      </c>
      <c r="Q52" s="3">
        <v>3876</v>
      </c>
      <c r="T52">
        <f t="shared" si="0"/>
        <v>4.799411E-2</v>
      </c>
      <c r="V52" t="str">
        <f t="shared" si="1"/>
        <v/>
      </c>
      <c r="X52">
        <f t="shared" si="2"/>
        <v>9.4842700000000004</v>
      </c>
      <c r="Z52" t="str">
        <f t="shared" si="3"/>
        <v/>
      </c>
    </row>
    <row r="53" spans="1:26" x14ac:dyDescent="0.2">
      <c r="A53" s="2">
        <v>8</v>
      </c>
      <c r="B53" s="3">
        <v>0.84037735999999996</v>
      </c>
      <c r="C53" s="3">
        <v>1.03538248</v>
      </c>
      <c r="D53" s="3">
        <v>0.87655139999999998</v>
      </c>
      <c r="E53" s="3">
        <v>1.89246979999999</v>
      </c>
      <c r="F53" s="3">
        <v>0.82904049999999996</v>
      </c>
      <c r="G53" s="3">
        <v>0.82571105</v>
      </c>
      <c r="H53" s="3">
        <v>1.4666309999999899E-2</v>
      </c>
      <c r="I53" s="3">
        <v>3.3294500000000601E-3</v>
      </c>
      <c r="J53" s="3">
        <v>1.4666309999999899E-2</v>
      </c>
      <c r="K53" s="3">
        <v>3.3294500000000601E-3</v>
      </c>
      <c r="L53" s="3">
        <v>5.0840349999999902E-2</v>
      </c>
      <c r="M53" s="3">
        <v>1</v>
      </c>
      <c r="N53" s="3">
        <v>9.4540000000000006</v>
      </c>
      <c r="O53" s="3">
        <v>1</v>
      </c>
      <c r="P53" s="3" t="s">
        <v>16</v>
      </c>
      <c r="Q53" s="3">
        <v>11557</v>
      </c>
      <c r="T53">
        <f t="shared" si="0"/>
        <v>1.4666309999999899E-2</v>
      </c>
      <c r="V53" t="str">
        <f t="shared" si="1"/>
        <v/>
      </c>
      <c r="X53">
        <f t="shared" si="2"/>
        <v>9.4540000000000006</v>
      </c>
      <c r="Z53" t="str">
        <f t="shared" si="3"/>
        <v/>
      </c>
    </row>
    <row r="54" spans="1:26" x14ac:dyDescent="0.2">
      <c r="A54" s="2">
        <v>11</v>
      </c>
      <c r="B54" s="3">
        <v>0.27217216</v>
      </c>
      <c r="C54" s="3">
        <v>0.81498577000000005</v>
      </c>
      <c r="D54" s="3">
        <v>0.29641210000000001</v>
      </c>
      <c r="E54" s="3">
        <v>0.34310868999999899</v>
      </c>
      <c r="F54" s="3">
        <v>0.27222564999999999</v>
      </c>
      <c r="G54" s="3">
        <v>0.27248824999999999</v>
      </c>
      <c r="H54" s="3">
        <v>-3.1609000000004602E-4</v>
      </c>
      <c r="I54" s="3">
        <v>-2.6260000000000102E-4</v>
      </c>
      <c r="J54" s="3">
        <v>3.1609000000004602E-4</v>
      </c>
      <c r="K54" s="3">
        <v>2.6260000000000102E-4</v>
      </c>
      <c r="L54" s="3">
        <v>2.3923849999999899E-2</v>
      </c>
      <c r="M54" s="3">
        <v>1</v>
      </c>
      <c r="N54" s="3">
        <v>6.3070000000000102</v>
      </c>
      <c r="O54" s="3">
        <v>1</v>
      </c>
      <c r="P54" s="3" t="s">
        <v>16</v>
      </c>
      <c r="Q54" s="3">
        <v>14873</v>
      </c>
      <c r="T54">
        <f t="shared" si="0"/>
        <v>3.1609000000004602E-4</v>
      </c>
      <c r="V54" t="str">
        <f t="shared" si="1"/>
        <v/>
      </c>
      <c r="X54">
        <f t="shared" si="2"/>
        <v>6.3070000000000102</v>
      </c>
      <c r="Z54" t="str">
        <f t="shared" si="3"/>
        <v/>
      </c>
    </row>
    <row r="55" spans="1:26" x14ac:dyDescent="0.2">
      <c r="A55" s="2">
        <v>18</v>
      </c>
      <c r="B55" s="3">
        <v>0.44410664</v>
      </c>
      <c r="C55" s="3">
        <v>0.13807624999999901</v>
      </c>
      <c r="D55" s="3">
        <v>0.42256824999999998</v>
      </c>
      <c r="E55" s="3">
        <v>0.16168178</v>
      </c>
      <c r="F55" s="3">
        <v>0.44414580999999997</v>
      </c>
      <c r="G55" s="3">
        <v>0.44681040999999999</v>
      </c>
      <c r="H55" s="3">
        <v>-2.7037699999999899E-3</v>
      </c>
      <c r="I55" s="3">
        <v>-2.66460000000001E-3</v>
      </c>
      <c r="J55" s="3">
        <v>2.7037699999999899E-3</v>
      </c>
      <c r="K55" s="3">
        <v>2.66460000000001E-3</v>
      </c>
      <c r="L55" s="3">
        <v>2.4242159999999999E-2</v>
      </c>
      <c r="M55" s="3">
        <v>1</v>
      </c>
      <c r="N55" s="3">
        <v>3.1245999999999801</v>
      </c>
      <c r="O55" s="3">
        <v>1</v>
      </c>
      <c r="P55" s="3" t="s">
        <v>16</v>
      </c>
      <c r="Q55" s="3">
        <v>20586</v>
      </c>
      <c r="T55">
        <f t="shared" si="0"/>
        <v>2.7037699999999899E-3</v>
      </c>
      <c r="V55" t="str">
        <f t="shared" si="1"/>
        <v/>
      </c>
      <c r="X55">
        <f t="shared" si="2"/>
        <v>3.1245999999999801</v>
      </c>
      <c r="Z55" t="str">
        <f t="shared" si="3"/>
        <v/>
      </c>
    </row>
    <row r="56" spans="1:26" x14ac:dyDescent="0.2">
      <c r="A56" s="2">
        <v>24</v>
      </c>
      <c r="B56" s="3">
        <v>0.385991049999999</v>
      </c>
      <c r="C56" s="3">
        <v>0.77049009999999996</v>
      </c>
      <c r="D56" s="3">
        <v>0.42471469000000001</v>
      </c>
      <c r="E56" s="3">
        <v>1.8452032</v>
      </c>
      <c r="F56" s="3">
        <v>0.385991049999999</v>
      </c>
      <c r="G56" s="3">
        <v>0.38263929999999902</v>
      </c>
      <c r="H56" s="3">
        <v>3.3517499999999802E-3</v>
      </c>
      <c r="I56" s="3">
        <v>3.3517499999999802E-3</v>
      </c>
      <c r="J56" s="3">
        <v>3.3517499999999802E-3</v>
      </c>
      <c r="K56" s="3">
        <v>3.3517499999999802E-3</v>
      </c>
      <c r="L56" s="3">
        <v>4.2075389999999997E-2</v>
      </c>
      <c r="M56" s="3">
        <v>1</v>
      </c>
      <c r="N56" s="3">
        <v>4.7393999999999803</v>
      </c>
      <c r="O56" s="3">
        <v>1</v>
      </c>
      <c r="P56" s="3" t="s">
        <v>16</v>
      </c>
      <c r="Q56" s="3">
        <v>26119</v>
      </c>
      <c r="T56">
        <f t="shared" si="0"/>
        <v>3.3517499999999802E-3</v>
      </c>
      <c r="V56" t="str">
        <f t="shared" si="1"/>
        <v/>
      </c>
      <c r="X56">
        <f t="shared" si="2"/>
        <v>4.7393999999999803</v>
      </c>
      <c r="Z56" t="str">
        <f t="shared" si="3"/>
        <v/>
      </c>
    </row>
    <row r="57" spans="1:26" x14ac:dyDescent="0.2">
      <c r="A57" s="2">
        <v>28</v>
      </c>
      <c r="B57" s="3">
        <v>0.23532249999999999</v>
      </c>
      <c r="C57" s="3">
        <v>5.1914089999999899E-2</v>
      </c>
      <c r="D57" s="3">
        <v>0.204848739999999</v>
      </c>
      <c r="E57" s="3">
        <v>0.43286445000000001</v>
      </c>
      <c r="F57" s="3">
        <v>0.23539040999999999</v>
      </c>
      <c r="G57" s="3">
        <v>0.23122048000000001</v>
      </c>
      <c r="H57" s="3">
        <v>4.1020199999999797E-3</v>
      </c>
      <c r="I57" s="3">
        <v>4.1699299999999797E-3</v>
      </c>
      <c r="J57" s="3">
        <v>4.1020199999999797E-3</v>
      </c>
      <c r="K57" s="3">
        <v>4.1699299999999797E-3</v>
      </c>
      <c r="L57" s="3">
        <v>2.6371740000000001E-2</v>
      </c>
      <c r="M57" s="3">
        <v>1</v>
      </c>
      <c r="N57" s="3">
        <v>6.3395999999999599</v>
      </c>
      <c r="O57" s="3">
        <v>1</v>
      </c>
      <c r="P57" s="3" t="s">
        <v>16</v>
      </c>
      <c r="Q57" s="3">
        <v>29198</v>
      </c>
      <c r="T57">
        <f t="shared" si="0"/>
        <v>4.1020199999999797E-3</v>
      </c>
      <c r="V57" t="str">
        <f t="shared" si="1"/>
        <v/>
      </c>
      <c r="X57">
        <f t="shared" si="2"/>
        <v>6.3395999999999599</v>
      </c>
      <c r="Z57" t="str">
        <f t="shared" si="3"/>
        <v/>
      </c>
    </row>
    <row r="58" spans="1:26" x14ac:dyDescent="0.2">
      <c r="A58" s="2">
        <v>34</v>
      </c>
      <c r="B58" s="3">
        <v>0.95689480999999998</v>
      </c>
      <c r="C58" s="3">
        <v>0.20006056999999999</v>
      </c>
      <c r="D58" s="3">
        <v>0.89169085000000003</v>
      </c>
      <c r="E58" s="3">
        <v>2.4035348000000001</v>
      </c>
      <c r="F58" s="3">
        <v>0.95689480999999998</v>
      </c>
      <c r="G58" s="3">
        <v>0.95076925000000001</v>
      </c>
      <c r="H58" s="3">
        <v>6.12555999999997E-3</v>
      </c>
      <c r="I58" s="3">
        <v>6.12555999999997E-3</v>
      </c>
      <c r="J58" s="3">
        <v>6.12555999999997E-3</v>
      </c>
      <c r="K58" s="3">
        <v>6.12555999999997E-3</v>
      </c>
      <c r="L58" s="3">
        <v>5.9078399999999899E-2</v>
      </c>
      <c r="M58" s="3">
        <v>1</v>
      </c>
      <c r="N58" s="3">
        <v>8.5853999999999306</v>
      </c>
      <c r="O58" s="3">
        <v>1</v>
      </c>
      <c r="P58" s="3" t="s">
        <v>16</v>
      </c>
      <c r="Q58" s="3">
        <v>33976</v>
      </c>
      <c r="T58">
        <f t="shared" si="0"/>
        <v>6.12555999999997E-3</v>
      </c>
      <c r="V58" t="str">
        <f t="shared" si="1"/>
        <v/>
      </c>
      <c r="X58">
        <f t="shared" si="2"/>
        <v>8.5853999999999306</v>
      </c>
      <c r="Z58" t="str">
        <f t="shared" si="3"/>
        <v/>
      </c>
    </row>
    <row r="59" spans="1:26" x14ac:dyDescent="0.2">
      <c r="A59" s="2">
        <v>35</v>
      </c>
      <c r="B59" s="3">
        <v>0.82988049999999902</v>
      </c>
      <c r="C59" s="3">
        <v>0.69260445000000004</v>
      </c>
      <c r="D59" s="3">
        <v>0.80676764999999995</v>
      </c>
      <c r="E59" s="3">
        <v>6.009602E-2</v>
      </c>
      <c r="F59" s="3">
        <v>0.82988049999999902</v>
      </c>
      <c r="G59" s="3">
        <v>0.82235645000000002</v>
      </c>
      <c r="H59" s="3">
        <v>7.5240499999998899E-3</v>
      </c>
      <c r="I59" s="3">
        <v>7.5240499999998899E-3</v>
      </c>
      <c r="J59" s="3">
        <v>7.5240499999998899E-3</v>
      </c>
      <c r="K59" s="3">
        <v>7.5240499999998899E-3</v>
      </c>
      <c r="L59" s="3">
        <v>1.5588799999999899E-2</v>
      </c>
      <c r="M59" s="3">
        <v>1</v>
      </c>
      <c r="N59" s="3">
        <v>7.4960999999999496</v>
      </c>
      <c r="O59" s="3">
        <v>1</v>
      </c>
      <c r="P59" s="3" t="s">
        <v>16</v>
      </c>
      <c r="Q59" s="3">
        <v>34969</v>
      </c>
      <c r="T59">
        <f t="shared" si="0"/>
        <v>7.5240499999998899E-3</v>
      </c>
      <c r="V59" t="str">
        <f t="shared" si="1"/>
        <v/>
      </c>
      <c r="X59">
        <f t="shared" si="2"/>
        <v>7.4960999999999496</v>
      </c>
      <c r="Z59" t="str">
        <f t="shared" si="3"/>
        <v/>
      </c>
    </row>
    <row r="60" spans="1:26" x14ac:dyDescent="0.2">
      <c r="A60" s="2">
        <v>41</v>
      </c>
      <c r="B60" s="3">
        <v>0.94216261000000001</v>
      </c>
      <c r="C60" s="3">
        <v>1.4948995299999901</v>
      </c>
      <c r="D60" s="3">
        <v>0.98438736999999998</v>
      </c>
      <c r="E60" s="3">
        <v>1.8424729</v>
      </c>
      <c r="F60" s="3">
        <v>0.94216261000000001</v>
      </c>
      <c r="G60" s="3">
        <v>0.93873077000000005</v>
      </c>
      <c r="H60" s="3">
        <v>3.4318399999999599E-3</v>
      </c>
      <c r="I60" s="3">
        <v>3.4318399999999599E-3</v>
      </c>
      <c r="J60" s="3">
        <v>3.4318399999999599E-3</v>
      </c>
      <c r="K60" s="3">
        <v>3.4318399999999599E-3</v>
      </c>
      <c r="L60" s="3">
        <v>4.5656599999999901E-2</v>
      </c>
      <c r="M60" s="3">
        <v>1</v>
      </c>
      <c r="N60" s="3">
        <v>10.3546</v>
      </c>
      <c r="O60" s="3">
        <v>1</v>
      </c>
      <c r="P60" s="3" t="s">
        <v>16</v>
      </c>
      <c r="Q60" s="3">
        <v>40381</v>
      </c>
      <c r="T60">
        <f t="shared" si="0"/>
        <v>3.4318399999999599E-3</v>
      </c>
      <c r="V60" t="str">
        <f t="shared" si="1"/>
        <v/>
      </c>
      <c r="X60">
        <f t="shared" si="2"/>
        <v>10.3546</v>
      </c>
      <c r="Z60" t="str">
        <f t="shared" si="3"/>
        <v/>
      </c>
    </row>
    <row r="61" spans="1:26" x14ac:dyDescent="0.2">
      <c r="A61" s="2">
        <v>45</v>
      </c>
      <c r="B61" s="3">
        <v>1.6897515700000001</v>
      </c>
      <c r="C61" s="3">
        <v>0.52220803999999998</v>
      </c>
      <c r="D61" s="3">
        <v>1.6207747399999901</v>
      </c>
      <c r="E61" s="3">
        <v>3.6292102599999998</v>
      </c>
      <c r="F61" s="3">
        <v>1.6897515700000001</v>
      </c>
      <c r="G61" s="3">
        <v>1.67746906</v>
      </c>
      <c r="H61" s="3">
        <v>1.2282510000000101E-2</v>
      </c>
      <c r="I61" s="3">
        <v>1.2282510000000101E-2</v>
      </c>
      <c r="J61" s="3">
        <v>1.2282510000000101E-2</v>
      </c>
      <c r="K61" s="3">
        <v>1.2282510000000101E-2</v>
      </c>
      <c r="L61" s="3">
        <v>5.6694319999999999E-2</v>
      </c>
      <c r="M61" s="3">
        <v>1</v>
      </c>
      <c r="N61" s="3">
        <v>3.3393999999999502</v>
      </c>
      <c r="O61" s="3">
        <v>1</v>
      </c>
      <c r="P61" s="3" t="s">
        <v>16</v>
      </c>
      <c r="Q61" s="3">
        <v>45248</v>
      </c>
      <c r="T61">
        <f t="shared" si="0"/>
        <v>1.2282510000000101E-2</v>
      </c>
      <c r="V61" t="str">
        <f t="shared" si="1"/>
        <v/>
      </c>
      <c r="X61">
        <f t="shared" si="2"/>
        <v>3.3393999999999502</v>
      </c>
      <c r="Z61" t="str">
        <f t="shared" si="3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2020-02-27T08:42:02Z</dcterms:created>
  <dcterms:modified xsi:type="dcterms:W3CDTF">2020-02-28T10:12:09Z</dcterms:modified>
</cp:coreProperties>
</file>