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odie/controlearduino/Elodie_Jupyter/SummaryFour/"/>
    </mc:Choice>
  </mc:AlternateContent>
  <xr:revisionPtr revIDLastSave="0" documentId="13_ncr:1_{F6A03222-9DE3-BB45-8F61-063674CA46BB}" xr6:coauthVersionLast="45" xr6:coauthVersionMax="45" xr10:uidLastSave="{00000000-0000-0000-0000-000000000000}"/>
  <bookViews>
    <workbookView xWindow="2780" yWindow="1560" windowWidth="28040" windowHeight="17440" xr2:uid="{AB0DB480-F944-7E47-9BAE-4151F5B1A67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52" i="1" l="1"/>
  <c r="Z53" i="1"/>
  <c r="Z54" i="1"/>
  <c r="Z55" i="1"/>
  <c r="Z56" i="1"/>
  <c r="Z57" i="1"/>
  <c r="Z58" i="1"/>
  <c r="Z59" i="1"/>
  <c r="Z60" i="1"/>
  <c r="Z61" i="1"/>
  <c r="X52" i="1"/>
  <c r="X53" i="1"/>
  <c r="X54" i="1"/>
  <c r="X55" i="1"/>
  <c r="X56" i="1"/>
  <c r="X57" i="1"/>
  <c r="X58" i="1"/>
  <c r="X59" i="1"/>
  <c r="X60" i="1"/>
  <c r="X61" i="1"/>
  <c r="V52" i="1"/>
  <c r="V53" i="1"/>
  <c r="V54" i="1"/>
  <c r="V55" i="1"/>
  <c r="V56" i="1"/>
  <c r="V57" i="1"/>
  <c r="V58" i="1"/>
  <c r="V59" i="1"/>
  <c r="V60" i="1"/>
  <c r="V61" i="1"/>
  <c r="T52" i="1"/>
  <c r="T53" i="1"/>
  <c r="T54" i="1"/>
  <c r="T55" i="1"/>
  <c r="T56" i="1"/>
  <c r="T57" i="1"/>
  <c r="T58" i="1"/>
  <c r="T59" i="1"/>
  <c r="T60" i="1"/>
  <c r="T61" i="1"/>
  <c r="Z3" i="1" l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2" i="1"/>
  <c r="X2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T2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S3" i="1"/>
  <c r="S2" i="1"/>
  <c r="U2" i="1" l="1"/>
  <c r="S4" i="1"/>
  <c r="W8" i="1"/>
  <c r="W2" i="1"/>
  <c r="W4" i="1"/>
  <c r="W6" i="1"/>
  <c r="U6" i="1"/>
  <c r="Y2" i="1"/>
  <c r="AA2" i="1"/>
  <c r="U4" i="1"/>
  <c r="U8" i="1"/>
</calcChain>
</file>

<file path=xl/sharedStrings.xml><?xml version="1.0" encoding="utf-8"?>
<sst xmlns="http://schemas.openxmlformats.org/spreadsheetml/2006/main" count="93" uniqueCount="29">
  <si>
    <t>PosTargetToTouch</t>
  </si>
  <si>
    <t>PosUserXZ</t>
  </si>
  <si>
    <t>PosHandUserXZ</t>
  </si>
  <si>
    <t>PosHandOptXZ</t>
  </si>
  <si>
    <t>PosProxyXZ</t>
  </si>
  <si>
    <t>PosCoVR_EncXZ</t>
  </si>
  <si>
    <t>DistanceToTarget</t>
  </si>
  <si>
    <t>DistanceProxyTargetCoVR</t>
  </si>
  <si>
    <t>AbsoluteDistanceToTarget</t>
  </si>
  <si>
    <t>AbsoluteDistanceProxCoVR</t>
  </si>
  <si>
    <t>AbsoluteDist_Hand_CoVR</t>
  </si>
  <si>
    <t>WeightUnity</t>
  </si>
  <si>
    <t>TimeDiffIntentionKnown</t>
  </si>
  <si>
    <t>NbTargetsInScene</t>
  </si>
  <si>
    <t>BoolInPlace</t>
  </si>
  <si>
    <t>Time</t>
  </si>
  <si>
    <t>True</t>
  </si>
  <si>
    <t>False</t>
  </si>
  <si>
    <t>SuccessRate</t>
  </si>
  <si>
    <t>DistanceTrue</t>
  </si>
  <si>
    <t>DistanceFalse</t>
  </si>
  <si>
    <t>AverageFalse</t>
  </si>
  <si>
    <t>AverageTrue</t>
  </si>
  <si>
    <t>Max</t>
  </si>
  <si>
    <t>Min</t>
  </si>
  <si>
    <t>Std</t>
  </si>
  <si>
    <t>TimeKnown</t>
  </si>
  <si>
    <t>MeanTimeTrue</t>
  </si>
  <si>
    <t>MeanTimeFalse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</si>
</sst>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sz val="10"/>
      <color rgb="FF000000"/>
      <name val="Helvetica Neue"/>
      <family val="2"/>
    </font>
    <font>
      <b/>
      <sz val="10"/>
      <color rgb="FF000000"/>
      <name val="Helvetica Neu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0" xfId="0" applyFont="1"/>
    <xf numFmtId="0" fontId="2" fillId="0" borderId="0" xfId="0" applyFont="1"/>
    <xf numFmtId="9" fontId="0" fillId="0" borderId="0" xfId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69E37-D819-5F4B-A4FA-70A7A1FDEB6C}">
  <dimension ref="A1:AA61"/>
  <sheetViews>
    <sheetView tabSelected="1" topLeftCell="M32" workbookViewId="0">
      <selection activeCell="Z51" sqref="Z51:Z61"/>
    </sheetView>
  </sheetViews>
  <sheetFormatPr baseColWidth="10" defaultRowHeight="16" x14ac:dyDescent="0.2"/>
  <cols>
    <col min="10" max="10" width="20" customWidth="1"/>
    <col min="11" max="11" width="17.5" customWidth="1"/>
    <col min="12" max="12" width="15.83203125" customWidth="1"/>
  </cols>
  <sheetData>
    <row r="1" spans="1:27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T1" s="2" t="s">
        <v>19</v>
      </c>
      <c r="U1" s="2" t="s">
        <v>22</v>
      </c>
      <c r="V1" s="2" t="s">
        <v>20</v>
      </c>
      <c r="W1" s="2" t="s">
        <v>21</v>
      </c>
      <c r="X1" s="2" t="s">
        <v>26</v>
      </c>
      <c r="Y1" s="2" t="s">
        <v>27</v>
      </c>
      <c r="Z1" s="2" t="s">
        <v>26</v>
      </c>
      <c r="AA1" s="2" t="s">
        <v>28</v>
      </c>
    </row>
    <row r="2" spans="1:27" x14ac:dyDescent="0.2">
      <c r="A2" s="2">
        <v>4</v>
      </c>
      <c r="B2" s="3">
        <v>0.55350264999999998</v>
      </c>
      <c r="C2" s="3">
        <v>1.35935725</v>
      </c>
      <c r="D2" s="3">
        <v>0.57220984999999902</v>
      </c>
      <c r="E2" s="3">
        <v>0.29612095999999999</v>
      </c>
      <c r="F2" s="3">
        <v>0.54935107999999999</v>
      </c>
      <c r="G2" s="3">
        <v>0.54361408</v>
      </c>
      <c r="H2" s="3">
        <v>9.8885699999998692E-3</v>
      </c>
      <c r="I2" s="3">
        <v>5.7369999999998802E-3</v>
      </c>
      <c r="J2" s="3">
        <v>9.8885699999998692E-3</v>
      </c>
      <c r="K2" s="3">
        <v>5.7369999999998802E-3</v>
      </c>
      <c r="L2" s="3">
        <v>2.8595769999999798E-2</v>
      </c>
      <c r="M2" s="3">
        <v>1</v>
      </c>
      <c r="N2" s="3">
        <v>4.024</v>
      </c>
      <c r="O2" s="3">
        <v>4</v>
      </c>
      <c r="P2" s="3" t="s">
        <v>16</v>
      </c>
      <c r="Q2" s="3">
        <v>3855</v>
      </c>
      <c r="R2" s="2" t="s">
        <v>16</v>
      </c>
      <c r="S2">
        <f>COUNTIF(P:P,"True")</f>
        <v>41</v>
      </c>
      <c r="T2">
        <f>IF(P2="True",J2,"")</f>
        <v>9.8885699999998692E-3</v>
      </c>
      <c r="U2">
        <f>AVERAGE(T:T)</f>
        <v>2.4403084878048736E-2</v>
      </c>
      <c r="V2" t="str">
        <f>IF(P2="False",J2,"")</f>
        <v/>
      </c>
      <c r="W2">
        <f>AVERAGE(V:V)</f>
        <v>0.34456331842105153</v>
      </c>
      <c r="X2">
        <f>IF(AND(M2=1,P2="True" ),N2,"")</f>
        <v>4.024</v>
      </c>
      <c r="Y2">
        <f>AVERAGE(X:X)</f>
        <v>7.2690392307692235</v>
      </c>
      <c r="Z2" t="str">
        <f>IF(AND(M2=1,P2="False" ),N2,"")</f>
        <v/>
      </c>
      <c r="AA2">
        <f>AVERAGE(Z:Z)</f>
        <v>4.2117058823529314</v>
      </c>
    </row>
    <row r="3" spans="1:27" x14ac:dyDescent="0.2">
      <c r="A3" s="2">
        <v>7</v>
      </c>
      <c r="B3" s="3">
        <v>0.89920129000000004</v>
      </c>
      <c r="C3" s="3">
        <v>1.73540849</v>
      </c>
      <c r="D3" s="3">
        <v>0.94041052999999997</v>
      </c>
      <c r="E3" s="3">
        <v>0.15320369</v>
      </c>
      <c r="F3" s="3">
        <v>0.89762577999999904</v>
      </c>
      <c r="G3" s="3">
        <v>0.89103073999999904</v>
      </c>
      <c r="H3" s="3">
        <v>8.1705500000002207E-3</v>
      </c>
      <c r="I3" s="3">
        <v>6.5950399999998802E-3</v>
      </c>
      <c r="J3" s="3">
        <v>8.1705500000002207E-3</v>
      </c>
      <c r="K3" s="3">
        <v>6.5950399999998802E-3</v>
      </c>
      <c r="L3" s="3">
        <v>4.937979E-2</v>
      </c>
      <c r="M3" s="3">
        <v>1</v>
      </c>
      <c r="N3" s="3">
        <v>5.1057999999999799</v>
      </c>
      <c r="O3" s="3">
        <v>4</v>
      </c>
      <c r="P3" s="3" t="s">
        <v>16</v>
      </c>
      <c r="Q3" s="3">
        <v>6754</v>
      </c>
      <c r="R3" s="2" t="s">
        <v>17</v>
      </c>
      <c r="S3">
        <f>COUNTIF(P:P, "False")</f>
        <v>19</v>
      </c>
      <c r="T3">
        <f t="shared" ref="T3:T61" si="0">IF(P3="True",J3,"")</f>
        <v>8.1705500000002207E-3</v>
      </c>
      <c r="U3" s="4" t="s">
        <v>23</v>
      </c>
      <c r="V3" t="str">
        <f t="shared" ref="V3:V61" si="1">IF(P3="False",J3,"")</f>
        <v/>
      </c>
      <c r="W3" s="4" t="s">
        <v>23</v>
      </c>
      <c r="X3">
        <f t="shared" ref="X3:X61" si="2">IF(AND(M3=1,P3="True" ),N3,"")</f>
        <v>5.1057999999999799</v>
      </c>
      <c r="Z3" t="str">
        <f t="shared" ref="Z3:Z61" si="3">IF(AND(M3=1,P3="False" ),N3,"")</f>
        <v/>
      </c>
    </row>
    <row r="4" spans="1:27" x14ac:dyDescent="0.2">
      <c r="A4" s="2">
        <v>10</v>
      </c>
      <c r="B4" s="3">
        <v>0.9845545</v>
      </c>
      <c r="C4" s="3">
        <v>0.95880065000000003</v>
      </c>
      <c r="D4" s="3">
        <v>0.98275069000000004</v>
      </c>
      <c r="E4" s="3">
        <v>2.6217189699999999</v>
      </c>
      <c r="F4" s="3">
        <v>0.91204642000000002</v>
      </c>
      <c r="G4" s="3">
        <v>0.85937776999999904</v>
      </c>
      <c r="H4" s="3">
        <v>0.12517673000000001</v>
      </c>
      <c r="I4" s="3">
        <v>5.2668650000000199E-2</v>
      </c>
      <c r="J4" s="3">
        <v>0.12517673000000001</v>
      </c>
      <c r="K4" s="3">
        <v>5.2668650000000199E-2</v>
      </c>
      <c r="L4" s="3">
        <v>0.12337292</v>
      </c>
      <c r="M4" s="3">
        <v>1</v>
      </c>
      <c r="N4" s="3">
        <v>3.50829999999999</v>
      </c>
      <c r="O4" s="3">
        <v>4</v>
      </c>
      <c r="P4" s="3" t="s">
        <v>17</v>
      </c>
      <c r="Q4" s="3">
        <v>9215</v>
      </c>
      <c r="R4" s="2" t="s">
        <v>18</v>
      </c>
      <c r="S4" s="5">
        <f>S2/SUM(S2:S3)</f>
        <v>0.68333333333333335</v>
      </c>
      <c r="T4" t="str">
        <f t="shared" si="0"/>
        <v/>
      </c>
      <c r="U4">
        <f>MAX(T:T)</f>
        <v>9.6961919999999993E-2</v>
      </c>
      <c r="V4">
        <f t="shared" si="1"/>
        <v>0.12517673000000001</v>
      </c>
      <c r="W4">
        <f>MAX(V:V)</f>
        <v>2.2210130099999899</v>
      </c>
      <c r="X4" t="str">
        <f t="shared" si="2"/>
        <v/>
      </c>
      <c r="Z4">
        <f t="shared" si="3"/>
        <v>3.50829999999999</v>
      </c>
    </row>
    <row r="5" spans="1:27" x14ac:dyDescent="0.2">
      <c r="A5" s="2">
        <v>16</v>
      </c>
      <c r="B5" s="3">
        <v>1.11719105</v>
      </c>
      <c r="C5" s="3">
        <v>0.46769676999999998</v>
      </c>
      <c r="D5" s="3">
        <v>1.05654914</v>
      </c>
      <c r="E5" s="3">
        <v>1.76076298</v>
      </c>
      <c r="F5" s="3">
        <v>1.0936249600000001</v>
      </c>
      <c r="G5" s="3">
        <v>1.06635016</v>
      </c>
      <c r="H5" s="3">
        <v>5.0840889999999903E-2</v>
      </c>
      <c r="I5" s="3">
        <v>2.7274799999999998E-2</v>
      </c>
      <c r="J5" s="3">
        <v>5.0840889999999903E-2</v>
      </c>
      <c r="K5" s="3">
        <v>2.7274799999999998E-2</v>
      </c>
      <c r="L5" s="3">
        <v>9.8010200000000491E-3</v>
      </c>
      <c r="M5" s="3">
        <v>1</v>
      </c>
      <c r="N5" s="3">
        <v>4.1009999999999902</v>
      </c>
      <c r="O5" s="3">
        <v>4</v>
      </c>
      <c r="P5" s="3" t="s">
        <v>16</v>
      </c>
      <c r="Q5" s="3">
        <v>17583</v>
      </c>
      <c r="T5">
        <f t="shared" si="0"/>
        <v>5.0840889999999903E-2</v>
      </c>
      <c r="U5" s="4" t="s">
        <v>24</v>
      </c>
      <c r="V5" t="str">
        <f t="shared" si="1"/>
        <v/>
      </c>
      <c r="W5" s="4" t="s">
        <v>24</v>
      </c>
      <c r="X5">
        <f t="shared" si="2"/>
        <v>4.1009999999999902</v>
      </c>
      <c r="Z5" t="str">
        <f t="shared" si="3"/>
        <v/>
      </c>
    </row>
    <row r="6" spans="1:27" x14ac:dyDescent="0.2">
      <c r="A6" s="2">
        <v>23</v>
      </c>
      <c r="B6" s="3">
        <v>0.65935284999999999</v>
      </c>
      <c r="C6" s="3">
        <v>4.16797E-2</v>
      </c>
      <c r="D6" s="3">
        <v>0.61389583999999997</v>
      </c>
      <c r="E6" s="3">
        <v>2.0867484799999998</v>
      </c>
      <c r="F6" s="3">
        <v>0.65935284999999999</v>
      </c>
      <c r="G6" s="3">
        <v>0.65211056999999994</v>
      </c>
      <c r="H6" s="3">
        <v>7.24227999999993E-3</v>
      </c>
      <c r="I6" s="3">
        <v>7.24227999999993E-3</v>
      </c>
      <c r="J6" s="3">
        <v>7.24227999999993E-3</v>
      </c>
      <c r="K6" s="3">
        <v>7.24227999999993E-3</v>
      </c>
      <c r="L6" s="3">
        <v>3.8214729999999898E-2</v>
      </c>
      <c r="M6" s="3">
        <v>1</v>
      </c>
      <c r="N6" s="3">
        <v>6.9417000000000799</v>
      </c>
      <c r="O6" s="3">
        <v>4</v>
      </c>
      <c r="P6" s="3" t="s">
        <v>16</v>
      </c>
      <c r="Q6" s="3">
        <v>24688</v>
      </c>
      <c r="T6">
        <f t="shared" si="0"/>
        <v>7.24227999999993E-3</v>
      </c>
      <c r="U6">
        <f>MIN(T:T)</f>
        <v>1.1364E-4</v>
      </c>
      <c r="V6" t="str">
        <f t="shared" si="1"/>
        <v/>
      </c>
      <c r="W6">
        <f>MIN(V:V)</f>
        <v>0.11518104999999999</v>
      </c>
      <c r="X6">
        <f t="shared" si="2"/>
        <v>6.9417000000000799</v>
      </c>
      <c r="Z6" t="str">
        <f t="shared" si="3"/>
        <v/>
      </c>
    </row>
    <row r="7" spans="1:27" x14ac:dyDescent="0.2">
      <c r="A7" s="2">
        <v>27</v>
      </c>
      <c r="B7" s="3">
        <v>1.4842856899999901</v>
      </c>
      <c r="C7" s="3">
        <v>1.2597444099999999</v>
      </c>
      <c r="D7" s="3">
        <v>1.45372209999999</v>
      </c>
      <c r="E7" s="3">
        <v>0.43869648999999999</v>
      </c>
      <c r="F7" s="3">
        <v>1.4840424399999901</v>
      </c>
      <c r="G7" s="3">
        <v>1.47556197</v>
      </c>
      <c r="H7" s="3">
        <v>8.7237199999996504E-3</v>
      </c>
      <c r="I7" s="3">
        <v>8.4804699999998494E-3</v>
      </c>
      <c r="J7" s="3">
        <v>8.7237199999996504E-3</v>
      </c>
      <c r="K7" s="3">
        <v>8.4804699999998494E-3</v>
      </c>
      <c r="L7" s="3">
        <v>2.1839870000000199E-2</v>
      </c>
      <c r="M7" s="3">
        <v>1</v>
      </c>
      <c r="N7" s="3">
        <v>6.6704999999999401</v>
      </c>
      <c r="O7" s="3">
        <v>4</v>
      </c>
      <c r="P7" s="3" t="s">
        <v>16</v>
      </c>
      <c r="Q7" s="3">
        <v>28798</v>
      </c>
      <c r="T7">
        <f t="shared" si="0"/>
        <v>8.7237199999996504E-3</v>
      </c>
      <c r="U7" s="4" t="s">
        <v>25</v>
      </c>
      <c r="V7" t="str">
        <f t="shared" si="1"/>
        <v/>
      </c>
      <c r="W7" s="4" t="s">
        <v>25</v>
      </c>
      <c r="X7">
        <f t="shared" si="2"/>
        <v>6.6704999999999401</v>
      </c>
      <c r="Z7" t="str">
        <f t="shared" si="3"/>
        <v/>
      </c>
    </row>
    <row r="8" spans="1:27" x14ac:dyDescent="0.2">
      <c r="A8" s="2">
        <v>34</v>
      </c>
      <c r="B8" s="3">
        <v>0.64651824999999996</v>
      </c>
      <c r="C8" s="3">
        <v>0.65017340999999995</v>
      </c>
      <c r="D8" s="3">
        <v>0.67811089000000002</v>
      </c>
      <c r="E8" s="3">
        <v>2.5562244500000002</v>
      </c>
      <c r="F8" s="3">
        <v>0.59403744999999997</v>
      </c>
      <c r="G8" s="3">
        <v>0.58906340999999995</v>
      </c>
      <c r="H8" s="3">
        <v>5.745484E-2</v>
      </c>
      <c r="I8" s="3">
        <v>4.9740400000001196E-3</v>
      </c>
      <c r="J8" s="3">
        <v>5.745484E-2</v>
      </c>
      <c r="K8" s="3">
        <v>4.9740400000001196E-3</v>
      </c>
      <c r="L8" s="3">
        <v>8.9047480000000095E-2</v>
      </c>
      <c r="M8" s="3">
        <v>1</v>
      </c>
      <c r="N8" s="3">
        <v>11.022500000000001</v>
      </c>
      <c r="O8" s="3">
        <v>4</v>
      </c>
      <c r="P8" s="3" t="s">
        <v>16</v>
      </c>
      <c r="Q8" s="3">
        <v>34527</v>
      </c>
      <c r="T8">
        <f t="shared" si="0"/>
        <v>5.745484E-2</v>
      </c>
      <c r="U8">
        <f>STDEV(T:T)</f>
        <v>2.8274095700270507E-2</v>
      </c>
      <c r="V8" t="str">
        <f t="shared" si="1"/>
        <v/>
      </c>
      <c r="W8">
        <f>STDEV(V:V)</f>
        <v>0.47878119208389336</v>
      </c>
      <c r="X8">
        <f t="shared" si="2"/>
        <v>11.022500000000001</v>
      </c>
      <c r="Z8" t="str">
        <f t="shared" si="3"/>
        <v/>
      </c>
    </row>
    <row r="9" spans="1:27" x14ac:dyDescent="0.2">
      <c r="A9" s="2">
        <v>39</v>
      </c>
      <c r="B9" s="3">
        <v>0.69357391999999995</v>
      </c>
      <c r="C9" s="3">
        <v>1.6040741000000001</v>
      </c>
      <c r="D9" s="3">
        <v>0.73150600999999904</v>
      </c>
      <c r="E9" s="3">
        <v>1.5137140999999901</v>
      </c>
      <c r="F9" s="3">
        <v>0.70414825000000003</v>
      </c>
      <c r="G9" s="3">
        <v>0.71407759999999898</v>
      </c>
      <c r="H9" s="3">
        <v>-2.0503679999999799E-2</v>
      </c>
      <c r="I9" s="3">
        <v>-9.92934999999983E-3</v>
      </c>
      <c r="J9" s="3">
        <v>2.0503679999999799E-2</v>
      </c>
      <c r="K9" s="3">
        <v>9.92934999999983E-3</v>
      </c>
      <c r="L9" s="3">
        <v>1.7428409999999998E-2</v>
      </c>
      <c r="M9" s="3">
        <v>1</v>
      </c>
      <c r="N9" s="3">
        <v>6.0919000000000096</v>
      </c>
      <c r="O9" s="3">
        <v>4</v>
      </c>
      <c r="P9" s="3" t="s">
        <v>16</v>
      </c>
      <c r="Q9" s="3">
        <v>39770</v>
      </c>
      <c r="T9">
        <f t="shared" si="0"/>
        <v>2.0503679999999799E-2</v>
      </c>
      <c r="V9" t="str">
        <f t="shared" si="1"/>
        <v/>
      </c>
      <c r="X9">
        <f t="shared" si="2"/>
        <v>6.0919000000000096</v>
      </c>
      <c r="Z9" t="str">
        <f t="shared" si="3"/>
        <v/>
      </c>
    </row>
    <row r="10" spans="1:27" x14ac:dyDescent="0.2">
      <c r="A10" s="2">
        <v>43</v>
      </c>
      <c r="B10" s="3">
        <v>2.2098334099999999</v>
      </c>
      <c r="C10" s="3">
        <v>1.12393301</v>
      </c>
      <c r="D10" s="3">
        <v>2.1975549299999999</v>
      </c>
      <c r="E10" s="3">
        <v>1.8042843399999999</v>
      </c>
      <c r="F10" s="3">
        <v>2.20957034</v>
      </c>
      <c r="G10" s="3">
        <v>2.19485149</v>
      </c>
      <c r="H10" s="3">
        <v>1.49819199999998E-2</v>
      </c>
      <c r="I10" s="3">
        <v>1.47188499999999E-2</v>
      </c>
      <c r="J10" s="3">
        <v>1.49819199999998E-2</v>
      </c>
      <c r="K10" s="3">
        <v>1.47188499999999E-2</v>
      </c>
      <c r="L10" s="3">
        <v>2.7034399999998899E-3</v>
      </c>
      <c r="M10" s="3">
        <v>1</v>
      </c>
      <c r="N10" s="3">
        <v>6.3959999999999502</v>
      </c>
      <c r="O10" s="3">
        <v>4</v>
      </c>
      <c r="P10" s="3" t="s">
        <v>16</v>
      </c>
      <c r="Q10" s="3">
        <v>42741</v>
      </c>
      <c r="T10">
        <f t="shared" si="0"/>
        <v>1.49819199999998E-2</v>
      </c>
      <c r="V10" t="str">
        <f t="shared" si="1"/>
        <v/>
      </c>
      <c r="X10">
        <f t="shared" si="2"/>
        <v>6.3959999999999502</v>
      </c>
      <c r="Z10" t="str">
        <f t="shared" si="3"/>
        <v/>
      </c>
    </row>
    <row r="11" spans="1:27" x14ac:dyDescent="0.2">
      <c r="A11" s="2">
        <v>49</v>
      </c>
      <c r="B11" s="3">
        <v>1.4632762499999901</v>
      </c>
      <c r="C11" s="3">
        <v>2.0003080500000001</v>
      </c>
      <c r="D11" s="3">
        <v>1.44730468999999</v>
      </c>
      <c r="E11" s="3">
        <v>3.1010369299999998</v>
      </c>
      <c r="F11" s="3">
        <v>1.46456404</v>
      </c>
      <c r="G11" s="3">
        <v>1.46570048</v>
      </c>
      <c r="H11" s="3">
        <v>-2.42423000000013E-3</v>
      </c>
      <c r="I11" s="3">
        <v>-1.13644000000001E-3</v>
      </c>
      <c r="J11" s="3">
        <v>2.42423000000013E-3</v>
      </c>
      <c r="K11" s="3">
        <v>1.13644000000001E-3</v>
      </c>
      <c r="L11" s="3">
        <v>1.83957900000002E-2</v>
      </c>
      <c r="M11" s="3">
        <v>1</v>
      </c>
      <c r="N11" s="3">
        <v>7.0479000000000198</v>
      </c>
      <c r="O11" s="3">
        <v>4</v>
      </c>
      <c r="P11" s="3" t="s">
        <v>16</v>
      </c>
      <c r="Q11" s="3">
        <v>48949</v>
      </c>
      <c r="T11">
        <f t="shared" si="0"/>
        <v>2.42423000000013E-3</v>
      </c>
      <c r="V11" t="str">
        <f t="shared" si="1"/>
        <v/>
      </c>
      <c r="X11">
        <f t="shared" si="2"/>
        <v>7.0479000000000198</v>
      </c>
      <c r="Z11" t="str">
        <f t="shared" si="3"/>
        <v/>
      </c>
    </row>
    <row r="12" spans="1:27" x14ac:dyDescent="0.2">
      <c r="A12" s="2">
        <v>3</v>
      </c>
      <c r="B12" s="3">
        <v>0.53237769999999995</v>
      </c>
      <c r="C12" s="3">
        <v>0.41652233999999999</v>
      </c>
      <c r="D12" s="3">
        <v>0.52447690000000002</v>
      </c>
      <c r="E12" s="3">
        <v>1.8957473</v>
      </c>
      <c r="F12" s="3">
        <v>0.53251564999999901</v>
      </c>
      <c r="G12" s="3">
        <v>0.52650724999999998</v>
      </c>
      <c r="H12" s="3">
        <v>5.8704499999999698E-3</v>
      </c>
      <c r="I12" s="3">
        <v>6.0083999999999103E-3</v>
      </c>
      <c r="J12" s="3">
        <v>5.8704499999999698E-3</v>
      </c>
      <c r="K12" s="3">
        <v>6.0083999999999103E-3</v>
      </c>
      <c r="L12" s="3">
        <v>2.0303499999999499E-3</v>
      </c>
      <c r="M12" s="3">
        <v>1</v>
      </c>
      <c r="N12" s="3">
        <v>8.1798999999999999</v>
      </c>
      <c r="O12" s="3">
        <v>4</v>
      </c>
      <c r="P12" s="3" t="s">
        <v>16</v>
      </c>
      <c r="Q12" s="3">
        <v>6783</v>
      </c>
      <c r="T12">
        <f t="shared" si="0"/>
        <v>5.8704499999999698E-3</v>
      </c>
      <c r="V12" t="str">
        <f t="shared" si="1"/>
        <v/>
      </c>
      <c r="X12">
        <f t="shared" si="2"/>
        <v>8.1798999999999999</v>
      </c>
      <c r="Z12" t="str">
        <f t="shared" si="3"/>
        <v/>
      </c>
    </row>
    <row r="13" spans="1:27" x14ac:dyDescent="0.2">
      <c r="A13" s="2">
        <v>6</v>
      </c>
      <c r="B13" s="3">
        <v>0.34311939999999902</v>
      </c>
      <c r="C13" s="3">
        <v>0.110646279999999</v>
      </c>
      <c r="D13" s="3">
        <v>0.30789105999999999</v>
      </c>
      <c r="E13" s="3">
        <v>0.65871625</v>
      </c>
      <c r="F13" s="3">
        <v>0.34306336999999998</v>
      </c>
      <c r="G13" s="3">
        <v>0.33726674000000001</v>
      </c>
      <c r="H13" s="3">
        <v>5.8526599999998898E-3</v>
      </c>
      <c r="I13" s="3">
        <v>5.7966299999999103E-3</v>
      </c>
      <c r="J13" s="3">
        <v>5.8526599999998898E-3</v>
      </c>
      <c r="K13" s="3">
        <v>5.7966299999999103E-3</v>
      </c>
      <c r="L13" s="3">
        <v>2.9375680000000001E-2</v>
      </c>
      <c r="M13" s="3">
        <v>1</v>
      </c>
      <c r="N13" s="3">
        <v>6.2046999999999999</v>
      </c>
      <c r="O13" s="3">
        <v>4</v>
      </c>
      <c r="P13" s="3" t="s">
        <v>16</v>
      </c>
      <c r="Q13" s="3">
        <v>9724</v>
      </c>
      <c r="T13">
        <f t="shared" si="0"/>
        <v>5.8526599999998898E-3</v>
      </c>
      <c r="V13" t="str">
        <f t="shared" si="1"/>
        <v/>
      </c>
      <c r="X13">
        <f t="shared" si="2"/>
        <v>6.2046999999999999</v>
      </c>
      <c r="Z13" t="str">
        <f t="shared" si="3"/>
        <v/>
      </c>
    </row>
    <row r="14" spans="1:27" x14ac:dyDescent="0.2">
      <c r="A14" s="2">
        <v>12</v>
      </c>
      <c r="B14" s="3">
        <v>1.046632</v>
      </c>
      <c r="C14" s="3">
        <v>1.9736872999999999</v>
      </c>
      <c r="D14" s="3">
        <v>1.0803487999999899</v>
      </c>
      <c r="E14" s="3">
        <v>1.59003801</v>
      </c>
      <c r="F14" s="3">
        <v>0.47462184999999901</v>
      </c>
      <c r="G14" s="3">
        <v>0.47974913999999902</v>
      </c>
      <c r="H14" s="3">
        <v>0.56688285999999999</v>
      </c>
      <c r="I14" s="3">
        <v>-5.1272899999999996E-3</v>
      </c>
      <c r="J14" s="3">
        <v>0.56688285999999999</v>
      </c>
      <c r="K14" s="3">
        <v>5.1272899999999996E-3</v>
      </c>
      <c r="L14" s="3">
        <v>0.60059965999999898</v>
      </c>
      <c r="M14" s="3">
        <v>1</v>
      </c>
      <c r="N14" s="3">
        <v>14.498299999999899</v>
      </c>
      <c r="O14" s="3">
        <v>4</v>
      </c>
      <c r="P14" s="3" t="s">
        <v>17</v>
      </c>
      <c r="Q14" s="3">
        <v>16393</v>
      </c>
      <c r="T14" t="str">
        <f t="shared" si="0"/>
        <v/>
      </c>
      <c r="V14">
        <f t="shared" si="1"/>
        <v>0.56688285999999999</v>
      </c>
      <c r="X14" t="str">
        <f t="shared" si="2"/>
        <v/>
      </c>
      <c r="Z14">
        <f t="shared" si="3"/>
        <v>14.498299999999899</v>
      </c>
    </row>
    <row r="15" spans="1:27" x14ac:dyDescent="0.2">
      <c r="A15" s="2">
        <v>18</v>
      </c>
      <c r="B15" s="3">
        <v>2.2425299999999999E-2</v>
      </c>
      <c r="C15" s="3">
        <v>0.54184444999999903</v>
      </c>
      <c r="D15" s="3">
        <v>2.6657449999999999E-2</v>
      </c>
      <c r="E15" s="3">
        <v>0.56605249999999996</v>
      </c>
      <c r="F15" s="3">
        <v>2.2425299999999999E-2</v>
      </c>
      <c r="G15" s="3">
        <v>2.1957859999999999E-2</v>
      </c>
      <c r="H15" s="3">
        <v>4.6744000000000299E-4</v>
      </c>
      <c r="I15" s="3">
        <v>4.6744000000000299E-4</v>
      </c>
      <c r="J15" s="3">
        <v>4.6744000000000299E-4</v>
      </c>
      <c r="K15" s="3">
        <v>4.6744000000000299E-4</v>
      </c>
      <c r="L15" s="3">
        <v>4.69959E-3</v>
      </c>
      <c r="M15" s="3">
        <v>1</v>
      </c>
      <c r="N15" s="3">
        <v>11.1021</v>
      </c>
      <c r="O15" s="3">
        <v>4</v>
      </c>
      <c r="P15" s="3" t="s">
        <v>16</v>
      </c>
      <c r="Q15" s="3">
        <v>22689</v>
      </c>
      <c r="T15">
        <f t="shared" si="0"/>
        <v>4.6744000000000299E-4</v>
      </c>
      <c r="V15" t="str">
        <f t="shared" si="1"/>
        <v/>
      </c>
      <c r="X15">
        <f t="shared" si="2"/>
        <v>11.1021</v>
      </c>
      <c r="Z15" t="str">
        <f t="shared" si="3"/>
        <v/>
      </c>
    </row>
    <row r="16" spans="1:27" x14ac:dyDescent="0.2">
      <c r="A16" s="2">
        <v>24</v>
      </c>
      <c r="B16" s="3">
        <v>0.47158042</v>
      </c>
      <c r="C16" s="3">
        <v>0.92707903999999997</v>
      </c>
      <c r="D16" s="3">
        <v>0.47559541</v>
      </c>
      <c r="E16" s="3">
        <v>1.35877625</v>
      </c>
      <c r="F16" s="3">
        <v>0.37655325000000001</v>
      </c>
      <c r="G16" s="3">
        <v>0.39614706</v>
      </c>
      <c r="H16" s="3">
        <v>7.5433360000000005E-2</v>
      </c>
      <c r="I16" s="3">
        <v>-1.9593809999999899E-2</v>
      </c>
      <c r="J16" s="3">
        <v>7.5433360000000005E-2</v>
      </c>
      <c r="K16" s="3">
        <v>1.9593809999999899E-2</v>
      </c>
      <c r="L16" s="3">
        <v>7.9448350000000001E-2</v>
      </c>
      <c r="M16" s="3">
        <v>0.63555653952399904</v>
      </c>
      <c r="N16" s="3">
        <v>0.170600000000035</v>
      </c>
      <c r="O16" s="3">
        <v>4</v>
      </c>
      <c r="P16" s="3" t="s">
        <v>16</v>
      </c>
      <c r="Q16" s="3">
        <v>28695</v>
      </c>
      <c r="T16">
        <f t="shared" si="0"/>
        <v>7.5433360000000005E-2</v>
      </c>
      <c r="V16" t="str">
        <f t="shared" si="1"/>
        <v/>
      </c>
      <c r="X16" t="str">
        <f t="shared" si="2"/>
        <v/>
      </c>
      <c r="Z16" t="str">
        <f t="shared" si="3"/>
        <v/>
      </c>
    </row>
    <row r="17" spans="1:26" x14ac:dyDescent="0.2">
      <c r="A17" s="2">
        <v>26</v>
      </c>
      <c r="B17" s="3">
        <v>1.2686349699999999</v>
      </c>
      <c r="C17" s="3">
        <v>0.97283193999999995</v>
      </c>
      <c r="D17" s="3">
        <v>1.2618646600000001</v>
      </c>
      <c r="E17" s="3">
        <v>2.72352141</v>
      </c>
      <c r="F17" s="3">
        <v>0.61671816000000002</v>
      </c>
      <c r="G17" s="3">
        <v>0.62345245000000005</v>
      </c>
      <c r="H17" s="3">
        <v>0.64518251999999898</v>
      </c>
      <c r="I17" s="3">
        <v>-6.7342900000000299E-3</v>
      </c>
      <c r="J17" s="3">
        <v>0.64518251999999898</v>
      </c>
      <c r="K17" s="3">
        <v>6.7342900000000299E-3</v>
      </c>
      <c r="L17" s="3">
        <v>0.63841221000000004</v>
      </c>
      <c r="M17" s="3">
        <v>1</v>
      </c>
      <c r="N17" s="3">
        <v>12.5702</v>
      </c>
      <c r="O17" s="3">
        <v>4</v>
      </c>
      <c r="P17" s="3" t="s">
        <v>17</v>
      </c>
      <c r="Q17" s="3">
        <v>30290</v>
      </c>
      <c r="T17" t="str">
        <f t="shared" si="0"/>
        <v/>
      </c>
      <c r="V17">
        <f t="shared" si="1"/>
        <v>0.64518251999999898</v>
      </c>
      <c r="X17" t="str">
        <f t="shared" si="2"/>
        <v/>
      </c>
      <c r="Z17">
        <f t="shared" si="3"/>
        <v>12.5702</v>
      </c>
    </row>
    <row r="18" spans="1:26" x14ac:dyDescent="0.2">
      <c r="A18" s="2">
        <v>31</v>
      </c>
      <c r="B18" s="3">
        <v>0.46008058000000002</v>
      </c>
      <c r="C18" s="3">
        <v>0.10116068</v>
      </c>
      <c r="D18" s="3">
        <v>0.43039090000000002</v>
      </c>
      <c r="E18" s="3">
        <v>1.32398824999999</v>
      </c>
      <c r="F18" s="3">
        <v>0.46014068000000002</v>
      </c>
      <c r="G18" s="3">
        <v>0.45751756999999998</v>
      </c>
      <c r="H18" s="3">
        <v>2.56301000000003E-3</v>
      </c>
      <c r="I18" s="3">
        <v>2.62311000000003E-3</v>
      </c>
      <c r="J18" s="3">
        <v>2.56301000000003E-3</v>
      </c>
      <c r="K18" s="3">
        <v>2.62311000000003E-3</v>
      </c>
      <c r="L18" s="3">
        <v>2.7126669999999901E-2</v>
      </c>
      <c r="M18" s="3">
        <v>1</v>
      </c>
      <c r="N18" s="3">
        <v>7.8115999999999897</v>
      </c>
      <c r="O18" s="3">
        <v>4</v>
      </c>
      <c r="P18" s="3" t="s">
        <v>16</v>
      </c>
      <c r="Q18" s="3">
        <v>36078</v>
      </c>
      <c r="T18">
        <f t="shared" si="0"/>
        <v>2.56301000000003E-3</v>
      </c>
      <c r="V18" t="str">
        <f t="shared" si="1"/>
        <v/>
      </c>
      <c r="X18">
        <f t="shared" si="2"/>
        <v>7.8115999999999897</v>
      </c>
      <c r="Z18" t="str">
        <f t="shared" si="3"/>
        <v/>
      </c>
    </row>
    <row r="19" spans="1:26" x14ac:dyDescent="0.2">
      <c r="A19" s="2">
        <v>38</v>
      </c>
      <c r="B19" s="3">
        <v>0.48861305999999899</v>
      </c>
      <c r="C19" s="3">
        <v>1.5726578499999999</v>
      </c>
      <c r="D19" s="3">
        <v>0.51747655999999997</v>
      </c>
      <c r="E19" s="3">
        <v>0.40680015999999902</v>
      </c>
      <c r="F19" s="3">
        <v>0.48892624999999901</v>
      </c>
      <c r="G19" s="3">
        <v>0.49427641</v>
      </c>
      <c r="H19" s="3">
        <v>-5.66335000000006E-3</v>
      </c>
      <c r="I19" s="3">
        <v>-5.3501600000000404E-3</v>
      </c>
      <c r="J19" s="3">
        <v>5.66335000000006E-3</v>
      </c>
      <c r="K19" s="3">
        <v>5.3501600000000404E-3</v>
      </c>
      <c r="L19" s="3">
        <v>2.3200149999999899E-2</v>
      </c>
      <c r="M19" s="3">
        <v>1</v>
      </c>
      <c r="N19" s="3">
        <v>10.595800000000001</v>
      </c>
      <c r="O19" s="3">
        <v>4</v>
      </c>
      <c r="P19" s="3" t="s">
        <v>16</v>
      </c>
      <c r="Q19" s="3">
        <v>46928</v>
      </c>
      <c r="T19">
        <f t="shared" si="0"/>
        <v>5.66335000000006E-3</v>
      </c>
      <c r="V19" t="str">
        <f t="shared" si="1"/>
        <v/>
      </c>
      <c r="X19">
        <f t="shared" si="2"/>
        <v>10.595800000000001</v>
      </c>
      <c r="Z19" t="str">
        <f t="shared" si="3"/>
        <v/>
      </c>
    </row>
    <row r="20" spans="1:26" x14ac:dyDescent="0.2">
      <c r="A20" s="2">
        <v>40</v>
      </c>
      <c r="B20" s="3">
        <v>0.63673796000000005</v>
      </c>
      <c r="C20" s="3">
        <v>0.24506124999999901</v>
      </c>
      <c r="D20" s="3">
        <v>0.59408592999999998</v>
      </c>
      <c r="E20" s="3">
        <v>1.7361447999999899</v>
      </c>
      <c r="F20" s="3">
        <v>0.62998008999999899</v>
      </c>
      <c r="G20" s="3">
        <v>0.62060994000000003</v>
      </c>
      <c r="H20" s="3">
        <v>1.612802E-2</v>
      </c>
      <c r="I20" s="3">
        <v>9.3701499999998498E-3</v>
      </c>
      <c r="J20" s="3">
        <v>1.612802E-2</v>
      </c>
      <c r="K20" s="3">
        <v>9.3701499999998498E-3</v>
      </c>
      <c r="L20" s="3">
        <v>2.65240099999999E-2</v>
      </c>
      <c r="M20" s="3">
        <v>1</v>
      </c>
      <c r="N20" s="3">
        <v>3.62600000000009</v>
      </c>
      <c r="O20" s="3">
        <v>4</v>
      </c>
      <c r="P20" s="3" t="s">
        <v>16</v>
      </c>
      <c r="Q20" s="3">
        <v>48716</v>
      </c>
      <c r="T20">
        <f t="shared" si="0"/>
        <v>1.612802E-2</v>
      </c>
      <c r="V20" t="str">
        <f t="shared" si="1"/>
        <v/>
      </c>
      <c r="X20">
        <f t="shared" si="2"/>
        <v>3.62600000000009</v>
      </c>
      <c r="Z20" t="str">
        <f t="shared" si="3"/>
        <v/>
      </c>
    </row>
    <row r="21" spans="1:26" x14ac:dyDescent="0.2">
      <c r="A21" s="2">
        <v>45</v>
      </c>
      <c r="B21" s="3">
        <v>1.7961858499999901</v>
      </c>
      <c r="C21" s="3">
        <v>2.3776321999999999</v>
      </c>
      <c r="D21" s="3">
        <v>1.8213028200000001</v>
      </c>
      <c r="E21" s="3">
        <v>1.5325582099999999</v>
      </c>
      <c r="F21" s="3">
        <v>1.7961858499999901</v>
      </c>
      <c r="G21" s="3">
        <v>1.7835512499999899</v>
      </c>
      <c r="H21" s="3">
        <v>1.26346000000001E-2</v>
      </c>
      <c r="I21" s="3">
        <v>1.26346000000001E-2</v>
      </c>
      <c r="J21" s="3">
        <v>1.26346000000001E-2</v>
      </c>
      <c r="K21" s="3">
        <v>1.26346000000001E-2</v>
      </c>
      <c r="L21" s="3">
        <v>3.7751570000000602E-2</v>
      </c>
      <c r="M21" s="3">
        <v>1</v>
      </c>
      <c r="N21" s="3">
        <v>13.1807</v>
      </c>
      <c r="O21" s="3">
        <v>4</v>
      </c>
      <c r="P21" s="3" t="s">
        <v>16</v>
      </c>
      <c r="Q21" s="3">
        <v>56176</v>
      </c>
      <c r="T21">
        <f t="shared" si="0"/>
        <v>1.26346000000001E-2</v>
      </c>
      <c r="V21" t="str">
        <f t="shared" si="1"/>
        <v/>
      </c>
      <c r="X21">
        <f t="shared" si="2"/>
        <v>13.1807</v>
      </c>
      <c r="Z21" t="str">
        <f t="shared" si="3"/>
        <v/>
      </c>
    </row>
    <row r="22" spans="1:26" x14ac:dyDescent="0.2">
      <c r="A22" s="2">
        <v>2</v>
      </c>
      <c r="B22" s="3">
        <v>0.12488476999999901</v>
      </c>
      <c r="C22" s="3">
        <v>0.19695272</v>
      </c>
      <c r="D22" s="3">
        <v>0.13108706000000001</v>
      </c>
      <c r="E22" s="3">
        <v>0.89966752999999999</v>
      </c>
      <c r="F22" s="3">
        <v>0.12495226</v>
      </c>
      <c r="G22" s="3">
        <v>0.121852449999999</v>
      </c>
      <c r="H22" s="3">
        <v>3.0323199999999998E-3</v>
      </c>
      <c r="I22" s="3">
        <v>3.0998100000000301E-3</v>
      </c>
      <c r="J22" s="3">
        <v>3.0323199999999998E-3</v>
      </c>
      <c r="K22" s="3">
        <v>3.0998100000000301E-3</v>
      </c>
      <c r="L22" s="3">
        <v>9.2346100000000302E-3</v>
      </c>
      <c r="M22" s="3">
        <v>1</v>
      </c>
      <c r="N22" s="3">
        <v>7.1242000000000001</v>
      </c>
      <c r="O22" s="3">
        <v>4</v>
      </c>
      <c r="P22" s="3" t="s">
        <v>16</v>
      </c>
      <c r="Q22" s="3">
        <v>7967</v>
      </c>
      <c r="T22">
        <f t="shared" si="0"/>
        <v>3.0323199999999998E-3</v>
      </c>
      <c r="V22" t="str">
        <f t="shared" si="1"/>
        <v/>
      </c>
      <c r="X22">
        <f t="shared" si="2"/>
        <v>7.1242000000000001</v>
      </c>
      <c r="Z22" t="str">
        <f t="shared" si="3"/>
        <v/>
      </c>
    </row>
    <row r="23" spans="1:26" x14ac:dyDescent="0.2">
      <c r="A23" s="2">
        <v>8</v>
      </c>
      <c r="B23" s="3">
        <v>0.10075128999999999</v>
      </c>
      <c r="C23" s="3">
        <v>0.16573185000000001</v>
      </c>
      <c r="D23" s="3">
        <v>0.103485729999999</v>
      </c>
      <c r="E23" s="3">
        <v>0.26949413</v>
      </c>
      <c r="F23" s="3">
        <v>0.12613696999999999</v>
      </c>
      <c r="G23" s="3">
        <v>0.14305040999999999</v>
      </c>
      <c r="H23" s="3">
        <v>-4.2299120000000003E-2</v>
      </c>
      <c r="I23" s="3">
        <v>-1.6913439999999998E-2</v>
      </c>
      <c r="J23" s="3">
        <v>4.2299120000000003E-2</v>
      </c>
      <c r="K23" s="3">
        <v>1.6913439999999998E-2</v>
      </c>
      <c r="L23" s="3">
        <v>3.9564679999999998E-2</v>
      </c>
      <c r="M23" s="3">
        <v>1</v>
      </c>
      <c r="N23" s="3">
        <v>5.2588999999999801</v>
      </c>
      <c r="O23" s="3">
        <v>4</v>
      </c>
      <c r="P23" s="3" t="s">
        <v>16</v>
      </c>
      <c r="Q23" s="3">
        <v>17311</v>
      </c>
      <c r="T23">
        <f t="shared" si="0"/>
        <v>4.2299120000000003E-2</v>
      </c>
      <c r="V23" t="str">
        <f t="shared" si="1"/>
        <v/>
      </c>
      <c r="X23">
        <f t="shared" si="2"/>
        <v>5.2588999999999801</v>
      </c>
      <c r="Z23" t="str">
        <f t="shared" si="3"/>
        <v/>
      </c>
    </row>
    <row r="24" spans="1:26" x14ac:dyDescent="0.2">
      <c r="A24" s="2">
        <v>13</v>
      </c>
      <c r="B24" s="3">
        <v>1.22364544999999</v>
      </c>
      <c r="C24" s="3">
        <v>0.65378259999999999</v>
      </c>
      <c r="D24" s="3">
        <v>1.15302169999999</v>
      </c>
      <c r="E24" s="3">
        <v>2.0992968099999998</v>
      </c>
      <c r="F24" s="3">
        <v>1.22364544999999</v>
      </c>
      <c r="G24" s="3">
        <v>1.21332781</v>
      </c>
      <c r="H24" s="3">
        <v>1.0317639999999699E-2</v>
      </c>
      <c r="I24" s="3">
        <v>1.0317639999999699E-2</v>
      </c>
      <c r="J24" s="3">
        <v>1.0317639999999699E-2</v>
      </c>
      <c r="K24" s="3">
        <v>1.0317639999999699E-2</v>
      </c>
      <c r="L24" s="3">
        <v>6.03061100000001E-2</v>
      </c>
      <c r="M24" s="3">
        <v>1</v>
      </c>
      <c r="N24" s="3">
        <v>14.314500000000001</v>
      </c>
      <c r="O24" s="3">
        <v>4</v>
      </c>
      <c r="P24" s="3" t="s">
        <v>16</v>
      </c>
      <c r="Q24" s="3">
        <v>23752</v>
      </c>
      <c r="T24">
        <f t="shared" si="0"/>
        <v>1.0317639999999699E-2</v>
      </c>
      <c r="V24" t="str">
        <f t="shared" si="1"/>
        <v/>
      </c>
      <c r="X24">
        <f t="shared" si="2"/>
        <v>14.314500000000001</v>
      </c>
      <c r="Z24" t="str">
        <f t="shared" si="3"/>
        <v/>
      </c>
    </row>
    <row r="25" spans="1:26" x14ac:dyDescent="0.2">
      <c r="A25" s="2">
        <v>16</v>
      </c>
      <c r="B25" s="3">
        <v>1.6612180000000001</v>
      </c>
      <c r="C25" s="3">
        <v>0.79706712999999996</v>
      </c>
      <c r="D25" s="3">
        <v>1.6116498100000001</v>
      </c>
      <c r="E25" s="3">
        <v>0.38112421000000002</v>
      </c>
      <c r="F25" s="3">
        <v>1.5426489999999999</v>
      </c>
      <c r="G25" s="3">
        <v>1.4664195199999901</v>
      </c>
      <c r="H25" s="3">
        <v>0.19479848</v>
      </c>
      <c r="I25" s="3">
        <v>7.6229480000000002E-2</v>
      </c>
      <c r="J25" s="3">
        <v>0.19479848</v>
      </c>
      <c r="K25" s="3">
        <v>7.6229480000000002E-2</v>
      </c>
      <c r="L25" s="3">
        <v>0.14523029000000001</v>
      </c>
      <c r="M25" s="3">
        <v>1</v>
      </c>
      <c r="N25" s="3">
        <v>3.6720000000000201</v>
      </c>
      <c r="O25" s="3">
        <v>4</v>
      </c>
      <c r="P25" s="3" t="s">
        <v>17</v>
      </c>
      <c r="Q25" s="3">
        <v>26062</v>
      </c>
      <c r="T25" t="str">
        <f t="shared" si="0"/>
        <v/>
      </c>
      <c r="V25">
        <f t="shared" si="1"/>
        <v>0.19479848</v>
      </c>
      <c r="X25" t="str">
        <f t="shared" si="2"/>
        <v/>
      </c>
      <c r="Z25">
        <f t="shared" si="3"/>
        <v>3.6720000000000201</v>
      </c>
    </row>
    <row r="26" spans="1:26" x14ac:dyDescent="0.2">
      <c r="A26" s="2">
        <v>21</v>
      </c>
      <c r="B26" s="3">
        <v>0.82507041999999997</v>
      </c>
      <c r="C26" s="3">
        <v>1.0756013200000001</v>
      </c>
      <c r="D26" s="3">
        <v>0.79970616999999999</v>
      </c>
      <c r="E26" s="3">
        <v>0.96392250000000002</v>
      </c>
      <c r="F26" s="3">
        <v>0.71609151999999998</v>
      </c>
      <c r="G26" s="3">
        <v>0.65294352</v>
      </c>
      <c r="H26" s="3">
        <v>0.172126899999999</v>
      </c>
      <c r="I26" s="3">
        <v>6.3147999999999899E-2</v>
      </c>
      <c r="J26" s="3">
        <v>0.172126899999999</v>
      </c>
      <c r="K26" s="3">
        <v>6.3147999999999899E-2</v>
      </c>
      <c r="L26" s="3">
        <v>0.14676264999999999</v>
      </c>
      <c r="M26" s="3">
        <v>1</v>
      </c>
      <c r="N26" s="3">
        <v>3.1480999999999901</v>
      </c>
      <c r="O26" s="3">
        <v>4</v>
      </c>
      <c r="P26" s="3" t="s">
        <v>17</v>
      </c>
      <c r="Q26" s="3">
        <v>31880</v>
      </c>
      <c r="T26" t="str">
        <f t="shared" si="0"/>
        <v/>
      </c>
      <c r="V26">
        <f t="shared" si="1"/>
        <v>0.172126899999999</v>
      </c>
      <c r="X26" t="str">
        <f t="shared" si="2"/>
        <v/>
      </c>
      <c r="Z26">
        <f t="shared" si="3"/>
        <v>3.1480999999999901</v>
      </c>
    </row>
    <row r="27" spans="1:26" x14ac:dyDescent="0.2">
      <c r="A27" s="2">
        <v>25</v>
      </c>
      <c r="B27" s="3">
        <v>1.28628773</v>
      </c>
      <c r="C27" s="3">
        <v>1.9349951400000001</v>
      </c>
      <c r="D27" s="3">
        <v>1.2889546000000001</v>
      </c>
      <c r="E27" s="3">
        <v>0.28577377999999998</v>
      </c>
      <c r="F27" s="3">
        <v>1.2733078499999999</v>
      </c>
      <c r="G27" s="3">
        <v>1.25336961</v>
      </c>
      <c r="H27" s="3">
        <v>3.2918120000000099E-2</v>
      </c>
      <c r="I27" s="3">
        <v>1.99382400000001E-2</v>
      </c>
      <c r="J27" s="3">
        <v>3.2918120000000099E-2</v>
      </c>
      <c r="K27" s="3">
        <v>1.99382400000001E-2</v>
      </c>
      <c r="L27" s="3">
        <v>3.5584989999999997E-2</v>
      </c>
      <c r="M27" s="3">
        <v>1</v>
      </c>
      <c r="N27" s="3">
        <v>4.7785999999999804</v>
      </c>
      <c r="O27" s="3">
        <v>4</v>
      </c>
      <c r="P27" s="3" t="s">
        <v>16</v>
      </c>
      <c r="Q27" s="3">
        <v>34723</v>
      </c>
      <c r="T27">
        <f t="shared" si="0"/>
        <v>3.2918120000000099E-2</v>
      </c>
      <c r="V27" t="str">
        <f t="shared" si="1"/>
        <v/>
      </c>
      <c r="X27">
        <f t="shared" si="2"/>
        <v>4.7785999999999804</v>
      </c>
      <c r="Z27" t="str">
        <f t="shared" si="3"/>
        <v/>
      </c>
    </row>
    <row r="28" spans="1:26" x14ac:dyDescent="0.2">
      <c r="A28" s="2">
        <v>31</v>
      </c>
      <c r="B28" s="3">
        <v>0.56865075999999903</v>
      </c>
      <c r="C28" s="3">
        <v>1.0812469</v>
      </c>
      <c r="D28" s="3">
        <v>0.60851332999999996</v>
      </c>
      <c r="E28" s="3">
        <v>1.8698817999999999</v>
      </c>
      <c r="F28" s="3">
        <v>0.56507105000000002</v>
      </c>
      <c r="G28" s="3">
        <v>0.55715152000000001</v>
      </c>
      <c r="H28" s="3">
        <v>1.14992399999999E-2</v>
      </c>
      <c r="I28" s="3">
        <v>7.9195299999999993E-3</v>
      </c>
      <c r="J28" s="3">
        <v>1.14992399999999E-2</v>
      </c>
      <c r="K28" s="3">
        <v>7.9195299999999993E-3</v>
      </c>
      <c r="L28" s="3">
        <v>5.1361809999999897E-2</v>
      </c>
      <c r="M28" s="3">
        <v>1</v>
      </c>
      <c r="N28" s="3">
        <v>5.4178000000000504</v>
      </c>
      <c r="O28" s="3">
        <v>4</v>
      </c>
      <c r="P28" s="3" t="s">
        <v>16</v>
      </c>
      <c r="Q28" s="3">
        <v>42488</v>
      </c>
      <c r="T28">
        <f t="shared" si="0"/>
        <v>1.14992399999999E-2</v>
      </c>
      <c r="V28" t="str">
        <f t="shared" si="1"/>
        <v/>
      </c>
      <c r="X28">
        <f t="shared" si="2"/>
        <v>5.4178000000000504</v>
      </c>
      <c r="Z28" t="str">
        <f t="shared" si="3"/>
        <v/>
      </c>
    </row>
    <row r="29" spans="1:26" x14ac:dyDescent="0.2">
      <c r="A29" s="2">
        <v>37</v>
      </c>
      <c r="B29" s="3">
        <v>1.21607336</v>
      </c>
      <c r="C29" s="3">
        <v>2.2915180099999999</v>
      </c>
      <c r="D29" s="3">
        <v>1.2602131599999999</v>
      </c>
      <c r="E29" s="3">
        <v>5.6939859999999898E-2</v>
      </c>
      <c r="F29" s="3">
        <v>1.5534168499999901</v>
      </c>
      <c r="G29" s="3">
        <v>1.5321976099999901</v>
      </c>
      <c r="H29" s="3">
        <v>-0.316124249999999</v>
      </c>
      <c r="I29" s="3">
        <v>2.12192399999999E-2</v>
      </c>
      <c r="J29" s="3">
        <v>0.316124249999999</v>
      </c>
      <c r="K29" s="3">
        <v>2.12192399999999E-2</v>
      </c>
      <c r="L29" s="3">
        <v>0.27198444999999899</v>
      </c>
      <c r="M29" s="3">
        <v>1</v>
      </c>
      <c r="N29" s="3">
        <v>2.3151000000000201</v>
      </c>
      <c r="O29" s="3">
        <v>4</v>
      </c>
      <c r="P29" s="3" t="s">
        <v>17</v>
      </c>
      <c r="Q29" s="3">
        <v>46689</v>
      </c>
      <c r="T29" t="str">
        <f t="shared" si="0"/>
        <v/>
      </c>
      <c r="V29">
        <f t="shared" si="1"/>
        <v>0.316124249999999</v>
      </c>
      <c r="X29" t="str">
        <f t="shared" si="2"/>
        <v/>
      </c>
      <c r="Z29">
        <f t="shared" si="3"/>
        <v>2.3151000000000201</v>
      </c>
    </row>
    <row r="30" spans="1:26" x14ac:dyDescent="0.2">
      <c r="A30" s="2">
        <v>42</v>
      </c>
      <c r="B30" s="3">
        <v>0.22267128999999999</v>
      </c>
      <c r="C30" s="3">
        <v>0.40678625000000002</v>
      </c>
      <c r="D30" s="3">
        <v>0.19400264</v>
      </c>
      <c r="E30" s="3">
        <v>0.56477608999999995</v>
      </c>
      <c r="F30" s="3">
        <v>0.22267128999999999</v>
      </c>
      <c r="G30" s="3">
        <v>0.21835424</v>
      </c>
      <c r="H30" s="3">
        <v>4.3170500000000098E-3</v>
      </c>
      <c r="I30" s="3">
        <v>4.3170500000000098E-3</v>
      </c>
      <c r="J30" s="3">
        <v>4.3170500000000098E-3</v>
      </c>
      <c r="K30" s="3">
        <v>4.3170500000000098E-3</v>
      </c>
      <c r="L30" s="3">
        <v>2.4351600000000001E-2</v>
      </c>
      <c r="M30" s="3">
        <v>1</v>
      </c>
      <c r="N30" s="3">
        <v>20.8216999999999</v>
      </c>
      <c r="O30" s="3">
        <v>4</v>
      </c>
      <c r="P30" s="3" t="s">
        <v>16</v>
      </c>
      <c r="Q30" s="3">
        <v>53042</v>
      </c>
      <c r="T30">
        <f t="shared" si="0"/>
        <v>4.3170500000000098E-3</v>
      </c>
      <c r="V30" t="str">
        <f t="shared" si="1"/>
        <v/>
      </c>
      <c r="X30">
        <f t="shared" si="2"/>
        <v>20.8216999999999</v>
      </c>
      <c r="Z30" t="str">
        <f t="shared" si="3"/>
        <v/>
      </c>
    </row>
    <row r="31" spans="1:26" x14ac:dyDescent="0.2">
      <c r="A31" s="2">
        <v>48</v>
      </c>
      <c r="B31" s="3">
        <v>0.47491456999999998</v>
      </c>
      <c r="C31" s="3">
        <v>0.51089944999999903</v>
      </c>
      <c r="D31" s="3">
        <v>0.45950337000000002</v>
      </c>
      <c r="E31" s="3">
        <v>1.69488448</v>
      </c>
      <c r="F31" s="3">
        <v>0.38861440000000003</v>
      </c>
      <c r="G31" s="3">
        <v>0.35900618000000001</v>
      </c>
      <c r="H31" s="3">
        <v>0.115908389999999</v>
      </c>
      <c r="I31" s="3">
        <v>2.96082199999999E-2</v>
      </c>
      <c r="J31" s="3">
        <v>0.115908389999999</v>
      </c>
      <c r="K31" s="3">
        <v>2.96082199999999E-2</v>
      </c>
      <c r="L31" s="3">
        <v>0.100497189999999</v>
      </c>
      <c r="M31" s="3">
        <v>1</v>
      </c>
      <c r="N31" s="3">
        <v>3.08949999999993</v>
      </c>
      <c r="O31" s="3">
        <v>4</v>
      </c>
      <c r="P31" s="3" t="s">
        <v>17</v>
      </c>
      <c r="Q31" s="3">
        <v>58186</v>
      </c>
      <c r="T31" t="str">
        <f t="shared" si="0"/>
        <v/>
      </c>
      <c r="V31">
        <f t="shared" si="1"/>
        <v>0.115908389999999</v>
      </c>
      <c r="X31" t="str">
        <f t="shared" si="2"/>
        <v/>
      </c>
      <c r="Z31">
        <f t="shared" si="3"/>
        <v>3.08949999999993</v>
      </c>
    </row>
    <row r="32" spans="1:26" x14ac:dyDescent="0.2">
      <c r="A32" s="2">
        <v>1</v>
      </c>
      <c r="B32" s="3">
        <v>1.3375961300000001</v>
      </c>
      <c r="C32" s="3">
        <v>0.84949476999999995</v>
      </c>
      <c r="D32" s="3">
        <v>1.3035490000000001</v>
      </c>
      <c r="E32" s="3">
        <v>0.20433649000000001</v>
      </c>
      <c r="F32" s="3">
        <v>1.37525801</v>
      </c>
      <c r="G32" s="3">
        <v>1.40335498</v>
      </c>
      <c r="H32" s="3">
        <v>-6.5758849999999702E-2</v>
      </c>
      <c r="I32" s="3">
        <v>-2.8096969999999701E-2</v>
      </c>
      <c r="J32" s="3">
        <v>6.5758849999999702E-2</v>
      </c>
      <c r="K32" s="3">
        <v>2.8096969999999701E-2</v>
      </c>
      <c r="L32" s="3">
        <v>9.9805979999999905E-2</v>
      </c>
      <c r="M32" s="3">
        <v>1</v>
      </c>
      <c r="N32" s="3">
        <v>4.0380299999999902</v>
      </c>
      <c r="O32" s="3">
        <v>4</v>
      </c>
      <c r="P32" s="3" t="s">
        <v>16</v>
      </c>
      <c r="Q32" s="3">
        <v>1074</v>
      </c>
      <c r="T32">
        <f t="shared" si="0"/>
        <v>6.5758849999999702E-2</v>
      </c>
      <c r="V32" t="str">
        <f t="shared" si="1"/>
        <v/>
      </c>
      <c r="X32">
        <f t="shared" si="2"/>
        <v>4.0380299999999902</v>
      </c>
      <c r="Z32" t="str">
        <f t="shared" si="3"/>
        <v/>
      </c>
    </row>
    <row r="33" spans="1:26" x14ac:dyDescent="0.2">
      <c r="A33" s="2">
        <v>5</v>
      </c>
      <c r="B33" s="3">
        <v>0.72621181000000001</v>
      </c>
      <c r="C33" s="3">
        <v>1.78473028</v>
      </c>
      <c r="D33" s="3">
        <v>0.76919784999999996</v>
      </c>
      <c r="E33" s="3">
        <v>0.66578899999999996</v>
      </c>
      <c r="F33" s="3">
        <v>0.64450954000000005</v>
      </c>
      <c r="G33" s="3">
        <v>0.60384921999999996</v>
      </c>
      <c r="H33" s="3">
        <v>0.12236258999999899</v>
      </c>
      <c r="I33" s="3">
        <v>4.0660319999999903E-2</v>
      </c>
      <c r="J33" s="3">
        <v>0.12236258999999899</v>
      </c>
      <c r="K33" s="3">
        <v>4.0660319999999903E-2</v>
      </c>
      <c r="L33" s="3">
        <v>0.165348629999999</v>
      </c>
      <c r="M33" s="3">
        <v>1</v>
      </c>
      <c r="N33" s="3">
        <v>2.78210000000001</v>
      </c>
      <c r="O33" s="3">
        <v>4</v>
      </c>
      <c r="P33" s="3" t="s">
        <v>17</v>
      </c>
      <c r="Q33" s="3">
        <v>10389</v>
      </c>
      <c r="T33" t="str">
        <f t="shared" si="0"/>
        <v/>
      </c>
      <c r="V33">
        <f t="shared" si="1"/>
        <v>0.12236258999999899</v>
      </c>
      <c r="X33" t="str">
        <f t="shared" si="2"/>
        <v/>
      </c>
      <c r="Z33">
        <f t="shared" si="3"/>
        <v>2.78210000000001</v>
      </c>
    </row>
    <row r="34" spans="1:26" x14ac:dyDescent="0.2">
      <c r="A34" s="2">
        <v>12</v>
      </c>
      <c r="B34" s="3">
        <v>0.65940913999999995</v>
      </c>
      <c r="C34" s="3">
        <v>1.1267309299999999</v>
      </c>
      <c r="D34" s="3">
        <v>0.70509212999999904</v>
      </c>
      <c r="E34" s="3">
        <v>1.43366309</v>
      </c>
      <c r="F34" s="3">
        <v>0.78655260999999999</v>
      </c>
      <c r="G34" s="3">
        <v>0.85227545000000005</v>
      </c>
      <c r="H34" s="3">
        <v>-0.19286631000000001</v>
      </c>
      <c r="I34" s="3">
        <v>-6.5722840000000005E-2</v>
      </c>
      <c r="J34" s="3">
        <v>0.19286631000000001</v>
      </c>
      <c r="K34" s="3">
        <v>6.5722840000000005E-2</v>
      </c>
      <c r="L34" s="3">
        <v>0.14718332000000001</v>
      </c>
      <c r="M34" s="3">
        <v>1</v>
      </c>
      <c r="N34" s="3">
        <v>5.8080999999999596</v>
      </c>
      <c r="O34" s="3">
        <v>4</v>
      </c>
      <c r="P34" s="3" t="s">
        <v>17</v>
      </c>
      <c r="Q34" s="3">
        <v>15253</v>
      </c>
      <c r="T34" t="str">
        <f t="shared" si="0"/>
        <v/>
      </c>
      <c r="V34">
        <f t="shared" si="1"/>
        <v>0.19286631000000001</v>
      </c>
      <c r="X34" t="str">
        <f t="shared" si="2"/>
        <v/>
      </c>
      <c r="Z34">
        <f t="shared" si="3"/>
        <v>5.8080999999999596</v>
      </c>
    </row>
    <row r="35" spans="1:26" x14ac:dyDescent="0.2">
      <c r="A35" s="2">
        <v>18</v>
      </c>
      <c r="B35" s="3">
        <v>0.69668037000000005</v>
      </c>
      <c r="C35" s="3">
        <v>0.38125168999999998</v>
      </c>
      <c r="D35" s="3">
        <v>0.65433888999999901</v>
      </c>
      <c r="E35" s="3">
        <v>2.0961701799999899</v>
      </c>
      <c r="F35" s="3">
        <v>0.54214559999999901</v>
      </c>
      <c r="G35" s="3">
        <v>0.48908677</v>
      </c>
      <c r="H35" s="3">
        <v>0.20759359999999999</v>
      </c>
      <c r="I35" s="3">
        <v>5.30588299999998E-2</v>
      </c>
      <c r="J35" s="3">
        <v>0.20759359999999999</v>
      </c>
      <c r="K35" s="3">
        <v>5.30588299999998E-2</v>
      </c>
      <c r="L35" s="3">
        <v>0.165252119999999</v>
      </c>
      <c r="M35" s="3">
        <v>1</v>
      </c>
      <c r="N35" s="3">
        <v>2.9706000000000401</v>
      </c>
      <c r="O35" s="3">
        <v>4</v>
      </c>
      <c r="P35" s="3" t="s">
        <v>17</v>
      </c>
      <c r="Q35" s="3">
        <v>18565</v>
      </c>
      <c r="T35" t="str">
        <f t="shared" si="0"/>
        <v/>
      </c>
      <c r="V35">
        <f t="shared" si="1"/>
        <v>0.20759359999999999</v>
      </c>
      <c r="X35" t="str">
        <f t="shared" si="2"/>
        <v/>
      </c>
      <c r="Z35">
        <f t="shared" si="3"/>
        <v>2.9706000000000401</v>
      </c>
    </row>
    <row r="36" spans="1:26" x14ac:dyDescent="0.2">
      <c r="A36" s="2">
        <v>24</v>
      </c>
      <c r="B36" s="3">
        <v>1.56189895999999</v>
      </c>
      <c r="C36" s="3">
        <v>0.78764825000000005</v>
      </c>
      <c r="D36" s="3">
        <v>1.4601395699999999</v>
      </c>
      <c r="E36" s="3">
        <v>0.59370425999999998</v>
      </c>
      <c r="F36" s="3">
        <v>1.6088966499999899</v>
      </c>
      <c r="G36" s="3">
        <v>1.5795598099999999</v>
      </c>
      <c r="H36" s="3">
        <v>-1.7660850000000301E-2</v>
      </c>
      <c r="I36" s="3">
        <v>2.93368399999995E-2</v>
      </c>
      <c r="J36" s="3">
        <v>1.7660850000000301E-2</v>
      </c>
      <c r="K36" s="3">
        <v>2.93368399999995E-2</v>
      </c>
      <c r="L36" s="3">
        <v>0.11942024</v>
      </c>
      <c r="M36" s="3">
        <v>1</v>
      </c>
      <c r="N36" s="3">
        <v>5.5583999999999403</v>
      </c>
      <c r="O36" s="3">
        <v>4</v>
      </c>
      <c r="P36" s="3" t="s">
        <v>16</v>
      </c>
      <c r="Q36" s="3">
        <v>24986</v>
      </c>
      <c r="T36">
        <f t="shared" si="0"/>
        <v>1.7660850000000301E-2</v>
      </c>
      <c r="V36" t="str">
        <f t="shared" si="1"/>
        <v/>
      </c>
      <c r="X36">
        <f t="shared" si="2"/>
        <v>5.5583999999999403</v>
      </c>
      <c r="Z36" t="str">
        <f t="shared" si="3"/>
        <v/>
      </c>
    </row>
    <row r="37" spans="1:26" x14ac:dyDescent="0.2">
      <c r="A37" s="2">
        <v>29</v>
      </c>
      <c r="B37" s="3">
        <v>0.32252484999999997</v>
      </c>
      <c r="C37" s="3">
        <v>0.10112297000000001</v>
      </c>
      <c r="D37" s="3">
        <v>0.29240307999999998</v>
      </c>
      <c r="E37" s="3">
        <v>1.2681709299999999</v>
      </c>
      <c r="F37" s="3">
        <v>0.323165059999999</v>
      </c>
      <c r="G37" s="3">
        <v>0.32124031999999902</v>
      </c>
      <c r="H37" s="3">
        <v>1.2845300000000001E-3</v>
      </c>
      <c r="I37" s="3">
        <v>1.9247399999999799E-3</v>
      </c>
      <c r="J37" s="3">
        <v>1.2845300000000001E-3</v>
      </c>
      <c r="K37" s="3">
        <v>1.9247399999999799E-3</v>
      </c>
      <c r="L37" s="3">
        <v>2.8837239999999899E-2</v>
      </c>
      <c r="M37" s="3">
        <v>1</v>
      </c>
      <c r="N37" s="3">
        <v>8.7852999999999994</v>
      </c>
      <c r="O37" s="3">
        <v>4</v>
      </c>
      <c r="P37" s="3" t="s">
        <v>16</v>
      </c>
      <c r="Q37" s="3">
        <v>29497</v>
      </c>
      <c r="T37">
        <f t="shared" si="0"/>
        <v>1.2845300000000001E-3</v>
      </c>
      <c r="V37" t="str">
        <f t="shared" si="1"/>
        <v/>
      </c>
      <c r="X37">
        <f t="shared" si="2"/>
        <v>8.7852999999999994</v>
      </c>
      <c r="Z37" t="str">
        <f t="shared" si="3"/>
        <v/>
      </c>
    </row>
    <row r="38" spans="1:26" x14ac:dyDescent="0.2">
      <c r="A38" s="2">
        <v>30</v>
      </c>
      <c r="B38" s="3">
        <v>1.4723100999999901</v>
      </c>
      <c r="C38" s="3">
        <v>0.74221665999999897</v>
      </c>
      <c r="D38" s="3">
        <v>1.4376046600000001</v>
      </c>
      <c r="E38" s="3">
        <v>0.397282579999999</v>
      </c>
      <c r="F38" s="3">
        <v>1.4723100999999901</v>
      </c>
      <c r="G38" s="3">
        <v>1.4617545999999999</v>
      </c>
      <c r="H38" s="3">
        <v>1.05554999999994E-2</v>
      </c>
      <c r="I38" s="3">
        <v>1.05554999999994E-2</v>
      </c>
      <c r="J38" s="3">
        <v>1.05554999999994E-2</v>
      </c>
      <c r="K38" s="3">
        <v>1.05554999999994E-2</v>
      </c>
      <c r="L38" s="3">
        <v>2.4149940000000002E-2</v>
      </c>
      <c r="M38" s="3">
        <v>1</v>
      </c>
      <c r="N38" s="3">
        <v>7.7875000000000201</v>
      </c>
      <c r="O38" s="3">
        <v>4</v>
      </c>
      <c r="P38" s="3" t="s">
        <v>16</v>
      </c>
      <c r="Q38" s="3">
        <v>30172</v>
      </c>
      <c r="T38">
        <f t="shared" si="0"/>
        <v>1.05554999999994E-2</v>
      </c>
      <c r="V38" t="str">
        <f t="shared" si="1"/>
        <v/>
      </c>
      <c r="X38">
        <f t="shared" si="2"/>
        <v>7.7875000000000201</v>
      </c>
      <c r="Z38" t="str">
        <f t="shared" si="3"/>
        <v/>
      </c>
    </row>
    <row r="39" spans="1:26" x14ac:dyDescent="0.2">
      <c r="A39" s="2">
        <v>39</v>
      </c>
      <c r="B39" s="3">
        <v>0.544114599999999</v>
      </c>
      <c r="C39" s="3">
        <v>1.5723605300000001</v>
      </c>
      <c r="D39" s="3">
        <v>0.56880871999999905</v>
      </c>
      <c r="E39" s="3">
        <v>1.1805050499999901</v>
      </c>
      <c r="F39" s="3">
        <v>0.54391561999999904</v>
      </c>
      <c r="G39" s="3">
        <v>0.54618338</v>
      </c>
      <c r="H39" s="3">
        <v>-2.0687800000000998E-3</v>
      </c>
      <c r="I39" s="3">
        <v>-2.26776000000006E-3</v>
      </c>
      <c r="J39" s="3">
        <v>2.0687800000000998E-3</v>
      </c>
      <c r="K39" s="3">
        <v>2.26776000000006E-3</v>
      </c>
      <c r="L39" s="3">
        <v>2.26253399999999E-2</v>
      </c>
      <c r="M39" s="3">
        <v>1</v>
      </c>
      <c r="N39" s="3">
        <v>5.67819999999994</v>
      </c>
      <c r="O39" s="3">
        <v>4</v>
      </c>
      <c r="P39" s="3" t="s">
        <v>16</v>
      </c>
      <c r="Q39" s="3">
        <v>36471</v>
      </c>
      <c r="T39">
        <f t="shared" si="0"/>
        <v>2.0687800000000998E-3</v>
      </c>
      <c r="V39" t="str">
        <f t="shared" si="1"/>
        <v/>
      </c>
      <c r="X39">
        <f t="shared" si="2"/>
        <v>5.67819999999994</v>
      </c>
      <c r="Z39" t="str">
        <f t="shared" si="3"/>
        <v/>
      </c>
    </row>
    <row r="40" spans="1:26" x14ac:dyDescent="0.2">
      <c r="A40" s="2">
        <v>42</v>
      </c>
      <c r="B40" s="3">
        <v>0.53026024999999999</v>
      </c>
      <c r="C40" s="3">
        <v>0.80536481999999998</v>
      </c>
      <c r="D40" s="3">
        <v>0.491785159999999</v>
      </c>
      <c r="E40" s="3">
        <v>1.6078256200000001</v>
      </c>
      <c r="F40" s="3">
        <v>0.52864416000000003</v>
      </c>
      <c r="G40" s="3">
        <v>0.52314337999999905</v>
      </c>
      <c r="H40" s="3">
        <v>7.1168700000000503E-3</v>
      </c>
      <c r="I40" s="3">
        <v>5.5007800000000896E-3</v>
      </c>
      <c r="J40" s="3">
        <v>7.1168700000000503E-3</v>
      </c>
      <c r="K40" s="3">
        <v>5.5007800000000896E-3</v>
      </c>
      <c r="L40" s="3">
        <v>3.1358219999999902E-2</v>
      </c>
      <c r="M40" s="3">
        <v>1</v>
      </c>
      <c r="N40" s="3">
        <v>5.7513999999999896</v>
      </c>
      <c r="O40" s="3">
        <v>4</v>
      </c>
      <c r="P40" s="3" t="s">
        <v>16</v>
      </c>
      <c r="Q40" s="3">
        <v>37893</v>
      </c>
      <c r="T40">
        <f t="shared" si="0"/>
        <v>7.1168700000000503E-3</v>
      </c>
      <c r="V40" t="str">
        <f t="shared" si="1"/>
        <v/>
      </c>
      <c r="X40">
        <f t="shared" si="2"/>
        <v>5.7513999999999896</v>
      </c>
      <c r="Z40" t="str">
        <f t="shared" si="3"/>
        <v/>
      </c>
    </row>
    <row r="41" spans="1:26" x14ac:dyDescent="0.2">
      <c r="A41" s="2">
        <v>45</v>
      </c>
      <c r="B41" s="3">
        <v>1.39331944</v>
      </c>
      <c r="C41" s="3">
        <v>0.57239353000000004</v>
      </c>
      <c r="D41" s="3">
        <v>1.4202224800000001</v>
      </c>
      <c r="E41" s="3">
        <v>1.7750728899999999</v>
      </c>
      <c r="F41" s="3">
        <v>1.39347365</v>
      </c>
      <c r="G41" s="3">
        <v>1.3943311300000001</v>
      </c>
      <c r="H41" s="3">
        <v>-1.0116900000001199E-3</v>
      </c>
      <c r="I41" s="3">
        <v>-8.5747999999985502E-4</v>
      </c>
      <c r="J41" s="3">
        <v>1.0116900000001199E-3</v>
      </c>
      <c r="K41" s="3">
        <v>8.5747999999985502E-4</v>
      </c>
      <c r="L41" s="3">
        <v>2.58913499999999E-2</v>
      </c>
      <c r="M41" s="3">
        <v>1</v>
      </c>
      <c r="N41" s="3">
        <v>8.7690999999999804</v>
      </c>
      <c r="O41" s="3">
        <v>4</v>
      </c>
      <c r="P41" s="3" t="s">
        <v>16</v>
      </c>
      <c r="Q41" s="3">
        <v>39902</v>
      </c>
      <c r="T41">
        <f t="shared" si="0"/>
        <v>1.0116900000001199E-3</v>
      </c>
      <c r="V41" t="str">
        <f t="shared" si="1"/>
        <v/>
      </c>
      <c r="X41">
        <f t="shared" si="2"/>
        <v>8.7690999999999804</v>
      </c>
      <c r="Z41" t="str">
        <f t="shared" si="3"/>
        <v/>
      </c>
    </row>
    <row r="42" spans="1:26" x14ac:dyDescent="0.2">
      <c r="A42" s="2">
        <v>1</v>
      </c>
      <c r="B42" s="3">
        <v>1.42273625</v>
      </c>
      <c r="C42" s="3">
        <v>1.3933507700000001</v>
      </c>
      <c r="D42" s="3">
        <v>1.49084244</v>
      </c>
      <c r="E42" s="3">
        <v>0.58400115999999902</v>
      </c>
      <c r="F42" s="3">
        <v>1.1084265</v>
      </c>
      <c r="G42" s="3">
        <v>1.0112242600000001</v>
      </c>
      <c r="H42" s="3">
        <v>0.41151198999999999</v>
      </c>
      <c r="I42" s="3">
        <v>9.7202240000000106E-2</v>
      </c>
      <c r="J42" s="3">
        <v>0.41151198999999999</v>
      </c>
      <c r="K42" s="3">
        <v>9.7202240000000106E-2</v>
      </c>
      <c r="L42" s="3">
        <v>0.47961817999999901</v>
      </c>
      <c r="M42" s="3">
        <v>1</v>
      </c>
      <c r="N42" s="3">
        <v>1.67959999999999</v>
      </c>
      <c r="O42" s="3">
        <v>4</v>
      </c>
      <c r="P42" s="3" t="s">
        <v>17</v>
      </c>
      <c r="Q42" s="3">
        <v>5854</v>
      </c>
      <c r="T42" t="str">
        <f t="shared" si="0"/>
        <v/>
      </c>
      <c r="V42">
        <f t="shared" si="1"/>
        <v>0.41151198999999999</v>
      </c>
      <c r="X42" t="str">
        <f t="shared" si="2"/>
        <v/>
      </c>
      <c r="Z42">
        <f t="shared" si="3"/>
        <v>1.67959999999999</v>
      </c>
    </row>
    <row r="43" spans="1:26" x14ac:dyDescent="0.2">
      <c r="A43" s="2">
        <v>5</v>
      </c>
      <c r="B43" s="3">
        <v>0.50625729999999902</v>
      </c>
      <c r="C43" s="3">
        <v>9.0538759999999996E-2</v>
      </c>
      <c r="D43" s="3">
        <v>0.46321780000000001</v>
      </c>
      <c r="E43" s="3">
        <v>0.15210899999999999</v>
      </c>
      <c r="F43" s="3">
        <v>0.43648826000000002</v>
      </c>
      <c r="G43" s="3">
        <v>0.41704092999999998</v>
      </c>
      <c r="H43" s="3">
        <v>8.9216369999999795E-2</v>
      </c>
      <c r="I43" s="3">
        <v>1.9447329999999902E-2</v>
      </c>
      <c r="J43" s="3">
        <v>8.9216369999999795E-2</v>
      </c>
      <c r="K43" s="3">
        <v>1.9447329999999902E-2</v>
      </c>
      <c r="L43" s="3">
        <v>4.6176869999999898E-2</v>
      </c>
      <c r="M43" s="3">
        <v>1</v>
      </c>
      <c r="N43" s="3">
        <v>11.617699999999999</v>
      </c>
      <c r="O43" s="3">
        <v>4</v>
      </c>
      <c r="P43" s="3" t="s">
        <v>16</v>
      </c>
      <c r="Q43" s="3">
        <v>9446</v>
      </c>
      <c r="T43">
        <f t="shared" si="0"/>
        <v>8.9216369999999795E-2</v>
      </c>
      <c r="V43" t="str">
        <f t="shared" si="1"/>
        <v/>
      </c>
      <c r="X43">
        <f t="shared" si="2"/>
        <v>11.617699999999999</v>
      </c>
      <c r="Z43" t="str">
        <f t="shared" si="3"/>
        <v/>
      </c>
    </row>
    <row r="44" spans="1:26" x14ac:dyDescent="0.2">
      <c r="A44" s="2">
        <v>14</v>
      </c>
      <c r="B44" s="3">
        <v>1.0544005700000001</v>
      </c>
      <c r="C44" s="3">
        <v>0.38175252999999898</v>
      </c>
      <c r="D44" s="3">
        <v>0.99887112</v>
      </c>
      <c r="E44" s="3">
        <v>0.62205767999999995</v>
      </c>
      <c r="F44" s="3">
        <v>0.97550244999999902</v>
      </c>
      <c r="G44" s="3">
        <v>0.93921951999999997</v>
      </c>
      <c r="H44" s="3">
        <v>0.11518104999999999</v>
      </c>
      <c r="I44" s="3">
        <v>3.6282929999999901E-2</v>
      </c>
      <c r="J44" s="3">
        <v>0.11518104999999999</v>
      </c>
      <c r="K44" s="3">
        <v>3.6282929999999901E-2</v>
      </c>
      <c r="L44" s="3">
        <v>5.9651600000000103E-2</v>
      </c>
      <c r="M44" s="3">
        <v>0.63189526265856</v>
      </c>
      <c r="N44" s="3">
        <v>1.0271999999999899</v>
      </c>
      <c r="O44" s="3">
        <v>4</v>
      </c>
      <c r="P44" s="3" t="s">
        <v>17</v>
      </c>
      <c r="Q44" s="3">
        <v>19064</v>
      </c>
      <c r="T44" t="str">
        <f t="shared" si="0"/>
        <v/>
      </c>
      <c r="V44">
        <f t="shared" si="1"/>
        <v>0.11518104999999999</v>
      </c>
      <c r="X44" t="str">
        <f t="shared" si="2"/>
        <v/>
      </c>
      <c r="Z44" t="str">
        <f t="shared" si="3"/>
        <v/>
      </c>
    </row>
    <row r="45" spans="1:26" x14ac:dyDescent="0.2">
      <c r="A45" s="2">
        <v>18</v>
      </c>
      <c r="B45" s="3">
        <v>0.62865778000000005</v>
      </c>
      <c r="C45" s="3">
        <v>0.83288801000000001</v>
      </c>
      <c r="D45" s="3">
        <v>0.608429</v>
      </c>
      <c r="E45" s="3">
        <v>3.5927559999999997E-2</v>
      </c>
      <c r="F45" s="3">
        <v>0.78060684999999996</v>
      </c>
      <c r="G45" s="3">
        <v>0.82028128999999905</v>
      </c>
      <c r="H45" s="3">
        <v>-0.191623509999999</v>
      </c>
      <c r="I45" s="3">
        <v>-3.9674439999999901E-2</v>
      </c>
      <c r="J45" s="3">
        <v>0.191623509999999</v>
      </c>
      <c r="K45" s="3">
        <v>3.9674439999999901E-2</v>
      </c>
      <c r="L45" s="3">
        <v>0.211852289999999</v>
      </c>
      <c r="M45" s="3">
        <v>1</v>
      </c>
      <c r="N45" s="3">
        <v>3.3514999999999802</v>
      </c>
      <c r="O45" s="3">
        <v>4</v>
      </c>
      <c r="P45" s="3" t="s">
        <v>17</v>
      </c>
      <c r="Q45" s="3">
        <v>22336</v>
      </c>
      <c r="T45" t="str">
        <f t="shared" si="0"/>
        <v/>
      </c>
      <c r="V45">
        <f t="shared" si="1"/>
        <v>0.191623509999999</v>
      </c>
      <c r="X45" t="str">
        <f t="shared" si="2"/>
        <v/>
      </c>
      <c r="Z45">
        <f t="shared" si="3"/>
        <v>3.3514999999999802</v>
      </c>
    </row>
    <row r="46" spans="1:26" x14ac:dyDescent="0.2">
      <c r="A46" s="2">
        <v>23</v>
      </c>
      <c r="B46" s="3">
        <v>2.65456705999999</v>
      </c>
      <c r="C46" s="3">
        <v>0.94564013000000002</v>
      </c>
      <c r="D46" s="3">
        <v>2.6310410100000001</v>
      </c>
      <c r="E46" s="3">
        <v>1.53474208</v>
      </c>
      <c r="F46" s="3">
        <v>0.36930724999999998</v>
      </c>
      <c r="G46" s="3">
        <v>0.43355405000000002</v>
      </c>
      <c r="H46" s="3">
        <v>2.2210130099999899</v>
      </c>
      <c r="I46" s="3">
        <v>-6.4246800000000007E-2</v>
      </c>
      <c r="J46" s="3">
        <v>2.2210130099999899</v>
      </c>
      <c r="K46" s="3">
        <v>6.4246800000000007E-2</v>
      </c>
      <c r="L46" s="3">
        <v>2.19748696</v>
      </c>
      <c r="M46" s="3">
        <v>1</v>
      </c>
      <c r="N46" s="3">
        <v>3.19209999999998</v>
      </c>
      <c r="O46" s="3">
        <v>4</v>
      </c>
      <c r="P46" s="3" t="s">
        <v>17</v>
      </c>
      <c r="Q46" s="3">
        <v>27614</v>
      </c>
      <c r="T46" t="str">
        <f t="shared" si="0"/>
        <v/>
      </c>
      <c r="V46">
        <f t="shared" si="1"/>
        <v>2.2210130099999899</v>
      </c>
      <c r="X46" t="str">
        <f t="shared" si="2"/>
        <v/>
      </c>
      <c r="Z46">
        <f t="shared" si="3"/>
        <v>3.19209999999998</v>
      </c>
    </row>
    <row r="47" spans="1:26" x14ac:dyDescent="0.2">
      <c r="A47" s="2">
        <v>28</v>
      </c>
      <c r="B47" s="3">
        <v>0.44416264999999999</v>
      </c>
      <c r="C47" s="3">
        <v>0.86834785000000003</v>
      </c>
      <c r="D47" s="3">
        <v>0.43889296999999899</v>
      </c>
      <c r="E47" s="3">
        <v>0.99017361999999998</v>
      </c>
      <c r="F47" s="3">
        <v>0.40117712</v>
      </c>
      <c r="G47" s="3">
        <v>0.38457513999999998</v>
      </c>
      <c r="H47" s="3">
        <v>5.9587510000000003E-2</v>
      </c>
      <c r="I47" s="3">
        <v>1.6601979999999999E-2</v>
      </c>
      <c r="J47" s="3">
        <v>5.9587510000000003E-2</v>
      </c>
      <c r="K47" s="3">
        <v>1.6601979999999999E-2</v>
      </c>
      <c r="L47" s="3">
        <v>5.43178299999999E-2</v>
      </c>
      <c r="M47" s="3">
        <v>1</v>
      </c>
      <c r="N47" s="3">
        <v>6.26999999999998</v>
      </c>
      <c r="O47" s="3">
        <v>4</v>
      </c>
      <c r="P47" s="3" t="s">
        <v>16</v>
      </c>
      <c r="Q47" s="3">
        <v>31853</v>
      </c>
      <c r="T47">
        <f t="shared" si="0"/>
        <v>5.9587510000000003E-2</v>
      </c>
      <c r="V47" t="str">
        <f t="shared" si="1"/>
        <v/>
      </c>
      <c r="X47">
        <f t="shared" si="2"/>
        <v>6.26999999999998</v>
      </c>
      <c r="Z47" t="str">
        <f t="shared" si="3"/>
        <v/>
      </c>
    </row>
    <row r="48" spans="1:26" x14ac:dyDescent="0.2">
      <c r="A48" s="2">
        <v>32</v>
      </c>
      <c r="B48" s="3">
        <v>1.3632649999999999</v>
      </c>
      <c r="C48" s="3">
        <v>0.98149609999999998</v>
      </c>
      <c r="D48" s="3">
        <v>1.40207258</v>
      </c>
      <c r="E48" s="3">
        <v>3.1593981200000001</v>
      </c>
      <c r="F48" s="3">
        <v>1.1723568799999999</v>
      </c>
      <c r="G48" s="3">
        <v>1.0689540099999999</v>
      </c>
      <c r="H48" s="3">
        <v>0.294310989999999</v>
      </c>
      <c r="I48" s="3">
        <v>0.10340286999999899</v>
      </c>
      <c r="J48" s="3">
        <v>0.294310989999999</v>
      </c>
      <c r="K48" s="3">
        <v>0.10340286999999899</v>
      </c>
      <c r="L48" s="3">
        <v>0.333118569999999</v>
      </c>
      <c r="M48" s="3">
        <v>1</v>
      </c>
      <c r="N48" s="3">
        <v>2.81449999999995</v>
      </c>
      <c r="O48" s="3">
        <v>4</v>
      </c>
      <c r="P48" s="3" t="s">
        <v>17</v>
      </c>
      <c r="Q48" s="3">
        <v>34531</v>
      </c>
      <c r="T48" t="str">
        <f t="shared" si="0"/>
        <v/>
      </c>
      <c r="V48">
        <f t="shared" si="1"/>
        <v>0.294310989999999</v>
      </c>
      <c r="X48" t="str">
        <f t="shared" si="2"/>
        <v/>
      </c>
      <c r="Z48">
        <f t="shared" si="3"/>
        <v>2.81449999999995</v>
      </c>
    </row>
    <row r="49" spans="1:26" x14ac:dyDescent="0.2">
      <c r="A49" s="2">
        <v>37</v>
      </c>
      <c r="B49" s="3">
        <v>0.15366484999999999</v>
      </c>
      <c r="C49" s="3">
        <v>9.7973000000000001E-3</v>
      </c>
      <c r="D49" s="3">
        <v>0.13054479999999999</v>
      </c>
      <c r="E49" s="3">
        <v>0.96836058000000003</v>
      </c>
      <c r="F49" s="3">
        <v>9.9543610000000005E-2</v>
      </c>
      <c r="G49" s="3">
        <v>5.6702929999999999E-2</v>
      </c>
      <c r="H49" s="3">
        <v>9.6961919999999993E-2</v>
      </c>
      <c r="I49" s="3">
        <v>4.2840679999999999E-2</v>
      </c>
      <c r="J49" s="3">
        <v>9.6961919999999993E-2</v>
      </c>
      <c r="K49" s="3">
        <v>4.2840679999999999E-2</v>
      </c>
      <c r="L49" s="3">
        <v>7.3841870000000004E-2</v>
      </c>
      <c r="M49" s="3">
        <v>0.56433839964515997</v>
      </c>
      <c r="N49" s="3">
        <v>2.5475999999999801</v>
      </c>
      <c r="O49" s="3">
        <v>4</v>
      </c>
      <c r="P49" s="3" t="s">
        <v>16</v>
      </c>
      <c r="Q49" s="3">
        <v>37172</v>
      </c>
      <c r="T49">
        <f t="shared" si="0"/>
        <v>9.6961919999999993E-2</v>
      </c>
      <c r="V49" t="str">
        <f t="shared" si="1"/>
        <v/>
      </c>
      <c r="X49" t="str">
        <f t="shared" si="2"/>
        <v/>
      </c>
      <c r="Z49" t="str">
        <f t="shared" si="3"/>
        <v/>
      </c>
    </row>
    <row r="50" spans="1:26" x14ac:dyDescent="0.2">
      <c r="A50" s="2">
        <v>41</v>
      </c>
      <c r="B50" s="3">
        <v>0.98800089999999996</v>
      </c>
      <c r="C50" s="3">
        <v>1.9862251599999901</v>
      </c>
      <c r="D50" s="3">
        <v>0.99220249999999999</v>
      </c>
      <c r="E50" s="3">
        <v>1.4694732099999901</v>
      </c>
      <c r="F50" s="3">
        <v>0.97749364000000005</v>
      </c>
      <c r="G50" s="3">
        <v>0.96280273999999999</v>
      </c>
      <c r="H50" s="3">
        <v>2.5198160000000001E-2</v>
      </c>
      <c r="I50" s="3">
        <v>1.46909E-2</v>
      </c>
      <c r="J50" s="3">
        <v>2.5198160000000001E-2</v>
      </c>
      <c r="K50" s="3">
        <v>1.46909E-2</v>
      </c>
      <c r="L50" s="3">
        <v>2.9399760000000101E-2</v>
      </c>
      <c r="M50" s="3">
        <v>1</v>
      </c>
      <c r="N50" s="3">
        <v>6.7867999999999702</v>
      </c>
      <c r="O50" s="3">
        <v>4</v>
      </c>
      <c r="P50" s="3" t="s">
        <v>16</v>
      </c>
      <c r="Q50" s="3">
        <v>40418</v>
      </c>
      <c r="T50">
        <f t="shared" si="0"/>
        <v>2.5198160000000001E-2</v>
      </c>
      <c r="V50" t="str">
        <f t="shared" si="1"/>
        <v/>
      </c>
      <c r="X50">
        <f t="shared" si="2"/>
        <v>6.7867999999999702</v>
      </c>
      <c r="Z50" t="str">
        <f t="shared" si="3"/>
        <v/>
      </c>
    </row>
    <row r="51" spans="1:26" x14ac:dyDescent="0.2">
      <c r="A51" s="2">
        <v>45</v>
      </c>
      <c r="B51" s="3">
        <v>2.4231999999999999E-3</v>
      </c>
      <c r="C51" s="3">
        <v>7.8012849999999995E-2</v>
      </c>
      <c r="D51" s="3">
        <v>1.3574499999999901E-3</v>
      </c>
      <c r="E51" s="3">
        <v>0.41346079999999902</v>
      </c>
      <c r="F51" s="3">
        <v>2.4048099999999998E-3</v>
      </c>
      <c r="G51" s="3">
        <v>2.5368399999999998E-3</v>
      </c>
      <c r="H51" s="3">
        <v>-1.1364E-4</v>
      </c>
      <c r="I51" s="3">
        <v>-1.3202999999999999E-4</v>
      </c>
      <c r="J51" s="3">
        <v>1.1364E-4</v>
      </c>
      <c r="K51" s="3">
        <v>1.3202999999999999E-4</v>
      </c>
      <c r="L51" s="3">
        <v>1.17939E-3</v>
      </c>
      <c r="M51" s="3">
        <v>1</v>
      </c>
      <c r="N51" s="3">
        <v>6.4344999999999501</v>
      </c>
      <c r="O51" s="3">
        <v>4</v>
      </c>
      <c r="P51" s="3" t="s">
        <v>16</v>
      </c>
      <c r="Q51" s="3">
        <v>42196</v>
      </c>
      <c r="T51">
        <f t="shared" si="0"/>
        <v>1.1364E-4</v>
      </c>
      <c r="V51" t="str">
        <f t="shared" si="1"/>
        <v/>
      </c>
      <c r="X51">
        <f t="shared" si="2"/>
        <v>6.4344999999999501</v>
      </c>
      <c r="Z51" t="str">
        <f t="shared" si="3"/>
        <v/>
      </c>
    </row>
    <row r="52" spans="1:26" x14ac:dyDescent="0.2">
      <c r="A52" s="2">
        <v>4</v>
      </c>
      <c r="B52" s="3">
        <v>1.68247652</v>
      </c>
      <c r="C52" s="3">
        <v>0.75863992999999996</v>
      </c>
      <c r="D52" s="3">
        <v>1.6657586</v>
      </c>
      <c r="E52" s="3">
        <v>5.8499379999999997E-2</v>
      </c>
      <c r="F52" s="3">
        <v>1.6828047399999999</v>
      </c>
      <c r="G52" s="3">
        <v>1.6715060799999999</v>
      </c>
      <c r="H52" s="3">
        <v>1.0970439999999601E-2</v>
      </c>
      <c r="I52" s="3">
        <v>1.1298659999999501E-2</v>
      </c>
      <c r="J52" s="3">
        <v>1.0970439999999601E-2</v>
      </c>
      <c r="K52" s="3">
        <v>1.1298659999999501E-2</v>
      </c>
      <c r="L52" s="3">
        <v>5.7474800000003601E-3</v>
      </c>
      <c r="M52" s="3">
        <v>1</v>
      </c>
      <c r="N52" s="3">
        <v>7.8452000000000002</v>
      </c>
      <c r="O52" s="3">
        <v>4</v>
      </c>
      <c r="P52" s="3" t="s">
        <v>16</v>
      </c>
      <c r="Q52" s="3">
        <v>6700</v>
      </c>
      <c r="T52">
        <f t="shared" si="0"/>
        <v>1.0970439999999601E-2</v>
      </c>
      <c r="V52" t="str">
        <f t="shared" si="1"/>
        <v/>
      </c>
      <c r="X52">
        <f t="shared" si="2"/>
        <v>7.8452000000000002</v>
      </c>
      <c r="Z52" t="str">
        <f t="shared" si="3"/>
        <v/>
      </c>
    </row>
    <row r="53" spans="1:26" x14ac:dyDescent="0.2">
      <c r="A53" s="2">
        <v>6</v>
      </c>
      <c r="B53" s="3">
        <v>0.23525170000000001</v>
      </c>
      <c r="C53" s="3">
        <v>0.22158064999999999</v>
      </c>
      <c r="D53" s="3">
        <v>0.22282227999999901</v>
      </c>
      <c r="E53" s="3">
        <v>8.6874609999999894E-2</v>
      </c>
      <c r="F53" s="3">
        <v>0.43040649999999903</v>
      </c>
      <c r="G53" s="3">
        <v>0.358390399999999</v>
      </c>
      <c r="H53" s="3">
        <v>-0.123138699999999</v>
      </c>
      <c r="I53" s="3">
        <v>7.2016099999999902E-2</v>
      </c>
      <c r="J53" s="3">
        <v>0.123138699999999</v>
      </c>
      <c r="K53" s="3">
        <v>7.2016099999999902E-2</v>
      </c>
      <c r="L53" s="3">
        <v>0.13556811999999899</v>
      </c>
      <c r="M53" s="3">
        <v>0.61222753303008903</v>
      </c>
      <c r="N53" s="3">
        <v>7.1400999999999897</v>
      </c>
      <c r="O53" s="3">
        <v>4</v>
      </c>
      <c r="P53" s="3" t="s">
        <v>17</v>
      </c>
      <c r="Q53" s="3">
        <v>9209</v>
      </c>
      <c r="T53" t="str">
        <f t="shared" si="0"/>
        <v/>
      </c>
      <c r="V53">
        <f t="shared" si="1"/>
        <v>0.123138699999999</v>
      </c>
      <c r="X53" t="str">
        <f t="shared" si="2"/>
        <v/>
      </c>
      <c r="Z53" t="str">
        <f t="shared" si="3"/>
        <v/>
      </c>
    </row>
    <row r="54" spans="1:26" x14ac:dyDescent="0.2">
      <c r="A54" s="2">
        <v>10</v>
      </c>
      <c r="B54" s="3">
        <v>1.3717904000000001</v>
      </c>
      <c r="C54" s="3">
        <v>1.9719207999999999</v>
      </c>
      <c r="D54" s="3">
        <v>1.3959944</v>
      </c>
      <c r="E54" s="3">
        <v>0.78759872999999903</v>
      </c>
      <c r="F54" s="3">
        <v>1.37213396</v>
      </c>
      <c r="G54" s="3">
        <v>1.3620483699999999</v>
      </c>
      <c r="H54" s="3">
        <v>9.7420300000001792E-3</v>
      </c>
      <c r="I54" s="3">
        <v>1.008559E-2</v>
      </c>
      <c r="J54" s="3">
        <v>9.7420300000001792E-3</v>
      </c>
      <c r="K54" s="3">
        <v>1.008559E-2</v>
      </c>
      <c r="L54" s="3">
        <v>3.3946030000000203E-2</v>
      </c>
      <c r="M54" s="3">
        <v>1</v>
      </c>
      <c r="N54" s="3">
        <v>9.7911999999999999</v>
      </c>
      <c r="O54" s="3">
        <v>4</v>
      </c>
      <c r="P54" s="3" t="s">
        <v>16</v>
      </c>
      <c r="Q54" s="3">
        <v>14007</v>
      </c>
      <c r="T54">
        <f t="shared" si="0"/>
        <v>9.7420300000001792E-3</v>
      </c>
      <c r="V54" t="str">
        <f t="shared" si="1"/>
        <v/>
      </c>
      <c r="X54">
        <f t="shared" si="2"/>
        <v>9.7911999999999999</v>
      </c>
      <c r="Z54" t="str">
        <f t="shared" si="3"/>
        <v/>
      </c>
    </row>
    <row r="55" spans="1:26" x14ac:dyDescent="0.2">
      <c r="A55" s="2">
        <v>16</v>
      </c>
      <c r="B55" s="3">
        <v>0.96159220000000001</v>
      </c>
      <c r="C55" s="3">
        <v>0.82000755999999997</v>
      </c>
      <c r="D55" s="3">
        <v>0.90686752000000004</v>
      </c>
      <c r="E55" s="3">
        <v>1.4700662599999901</v>
      </c>
      <c r="F55" s="3">
        <v>0.95867369999999996</v>
      </c>
      <c r="G55" s="3">
        <v>0.95241039999999999</v>
      </c>
      <c r="H55" s="3">
        <v>9.1818000000000108E-3</v>
      </c>
      <c r="I55" s="3">
        <v>6.2632999999998598E-3</v>
      </c>
      <c r="J55" s="3">
        <v>9.1818000000000108E-3</v>
      </c>
      <c r="K55" s="3">
        <v>6.2632999999998598E-3</v>
      </c>
      <c r="L55" s="3">
        <v>4.5542880000000001E-2</v>
      </c>
      <c r="M55" s="3">
        <v>1</v>
      </c>
      <c r="N55" s="3">
        <v>5.3959999999999502</v>
      </c>
      <c r="O55" s="3">
        <v>4</v>
      </c>
      <c r="P55" s="3" t="s">
        <v>16</v>
      </c>
      <c r="Q55" s="3">
        <v>19166</v>
      </c>
      <c r="T55">
        <f t="shared" si="0"/>
        <v>9.1818000000000108E-3</v>
      </c>
      <c r="V55" t="str">
        <f t="shared" si="1"/>
        <v/>
      </c>
      <c r="X55">
        <f t="shared" si="2"/>
        <v>5.3959999999999502</v>
      </c>
      <c r="Z55" t="str">
        <f t="shared" si="3"/>
        <v/>
      </c>
    </row>
    <row r="56" spans="1:26" x14ac:dyDescent="0.2">
      <c r="A56" s="2">
        <v>21</v>
      </c>
      <c r="B56" s="3">
        <v>2.25300268999999</v>
      </c>
      <c r="C56" s="3">
        <v>1.91696740999999</v>
      </c>
      <c r="D56" s="3">
        <v>2.2239720900000002</v>
      </c>
      <c r="E56" s="3">
        <v>0.33787602</v>
      </c>
      <c r="F56" s="3">
        <v>2.0761066000000001</v>
      </c>
      <c r="G56" s="3">
        <v>2.0943342899999999</v>
      </c>
      <c r="H56" s="3">
        <v>0.15866839999999899</v>
      </c>
      <c r="I56" s="3">
        <v>-1.8227689999999699E-2</v>
      </c>
      <c r="J56" s="3">
        <v>0.15866839999999899</v>
      </c>
      <c r="K56" s="3">
        <v>1.8227689999999699E-2</v>
      </c>
      <c r="L56" s="3">
        <v>0.1296378</v>
      </c>
      <c r="M56" s="3">
        <v>1</v>
      </c>
      <c r="N56" s="3">
        <v>1.0275000000000301</v>
      </c>
      <c r="O56" s="3">
        <v>4</v>
      </c>
      <c r="P56" s="3" t="s">
        <v>17</v>
      </c>
      <c r="Q56" s="3">
        <v>23286</v>
      </c>
      <c r="T56" t="str">
        <f t="shared" si="0"/>
        <v/>
      </c>
      <c r="V56">
        <f t="shared" si="1"/>
        <v>0.15866839999999899</v>
      </c>
      <c r="X56" t="str">
        <f t="shared" si="2"/>
        <v/>
      </c>
      <c r="Z56">
        <f t="shared" si="3"/>
        <v>1.0275000000000301</v>
      </c>
    </row>
    <row r="57" spans="1:26" x14ac:dyDescent="0.2">
      <c r="A57" s="2">
        <v>27</v>
      </c>
      <c r="B57" s="3">
        <v>0.246871699999999</v>
      </c>
      <c r="C57" s="3">
        <v>0.43427178</v>
      </c>
      <c r="D57" s="3">
        <v>0.26620250000000001</v>
      </c>
      <c r="E57" s="3">
        <v>0.152751779999999</v>
      </c>
      <c r="F57" s="3">
        <v>0.19307969999999999</v>
      </c>
      <c r="G57" s="3">
        <v>0.1658906</v>
      </c>
      <c r="H57" s="3">
        <v>8.0981099999999903E-2</v>
      </c>
      <c r="I57" s="3">
        <v>2.7189100000000001E-2</v>
      </c>
      <c r="J57" s="3">
        <v>8.0981099999999903E-2</v>
      </c>
      <c r="K57" s="3">
        <v>2.7189100000000001E-2</v>
      </c>
      <c r="L57" s="3">
        <v>0.1003119</v>
      </c>
      <c r="M57" s="3">
        <v>1</v>
      </c>
      <c r="N57" s="3">
        <v>2.5167999999999799</v>
      </c>
      <c r="O57" s="3">
        <v>4</v>
      </c>
      <c r="P57" s="3" t="s">
        <v>16</v>
      </c>
      <c r="Q57" s="3">
        <v>28653</v>
      </c>
      <c r="T57">
        <f t="shared" si="0"/>
        <v>8.0981099999999903E-2</v>
      </c>
      <c r="V57" t="str">
        <f t="shared" si="1"/>
        <v/>
      </c>
      <c r="X57">
        <f t="shared" si="2"/>
        <v>2.5167999999999799</v>
      </c>
      <c r="Z57" t="str">
        <f t="shared" si="3"/>
        <v/>
      </c>
    </row>
    <row r="58" spans="1:26" x14ac:dyDescent="0.2">
      <c r="A58" s="2">
        <v>32</v>
      </c>
      <c r="B58" s="3">
        <v>0.72780129999999998</v>
      </c>
      <c r="C58" s="3">
        <v>0.33381064999999999</v>
      </c>
      <c r="D58" s="3">
        <v>0.67938259999999995</v>
      </c>
      <c r="E58" s="3">
        <v>0.46899809999999997</v>
      </c>
      <c r="F58" s="3">
        <v>0.71863138000000004</v>
      </c>
      <c r="G58" s="3">
        <v>0.70414452000000005</v>
      </c>
      <c r="H58" s="3">
        <v>2.3656779999999902E-2</v>
      </c>
      <c r="I58" s="3">
        <v>1.44868599999999E-2</v>
      </c>
      <c r="J58" s="3">
        <v>2.3656779999999902E-2</v>
      </c>
      <c r="K58" s="3">
        <v>1.44868599999999E-2</v>
      </c>
      <c r="L58" s="3">
        <v>2.47619200000001E-2</v>
      </c>
      <c r="M58" s="3">
        <v>1</v>
      </c>
      <c r="N58" s="3">
        <v>2.04660000000001</v>
      </c>
      <c r="O58" s="3">
        <v>4</v>
      </c>
      <c r="P58" s="3" t="s">
        <v>16</v>
      </c>
      <c r="Q58" s="3">
        <v>32468</v>
      </c>
      <c r="T58">
        <f t="shared" si="0"/>
        <v>2.3656779999999902E-2</v>
      </c>
      <c r="V58" t="str">
        <f t="shared" si="1"/>
        <v/>
      </c>
      <c r="X58">
        <f t="shared" si="2"/>
        <v>2.04660000000001</v>
      </c>
      <c r="Z58" t="str">
        <f t="shared" si="3"/>
        <v/>
      </c>
    </row>
    <row r="59" spans="1:26" x14ac:dyDescent="0.2">
      <c r="A59" s="2">
        <v>37</v>
      </c>
      <c r="B59" s="3">
        <v>1.7015426499999899</v>
      </c>
      <c r="C59" s="3">
        <v>0.62223399999999995</v>
      </c>
      <c r="D59" s="3">
        <v>1.63596545</v>
      </c>
      <c r="E59" s="3">
        <v>0.61611497999999998</v>
      </c>
      <c r="F59" s="3">
        <v>1.61341209</v>
      </c>
      <c r="G59" s="3">
        <v>1.5599320400000001</v>
      </c>
      <c r="H59" s="3">
        <v>0.141610609999999</v>
      </c>
      <c r="I59" s="3">
        <v>5.34800499999998E-2</v>
      </c>
      <c r="J59" s="3">
        <v>0.141610609999999</v>
      </c>
      <c r="K59" s="3">
        <v>5.34800499999998E-2</v>
      </c>
      <c r="L59" s="3">
        <v>7.6033409999999704E-2</v>
      </c>
      <c r="M59" s="3">
        <v>1</v>
      </c>
      <c r="N59" s="3">
        <v>3.3210999999999999</v>
      </c>
      <c r="O59" s="3">
        <v>4</v>
      </c>
      <c r="P59" s="3" t="s">
        <v>17</v>
      </c>
      <c r="Q59" s="3">
        <v>35916</v>
      </c>
      <c r="T59" t="str">
        <f t="shared" si="0"/>
        <v/>
      </c>
      <c r="V59">
        <f t="shared" si="1"/>
        <v>0.141610609999999</v>
      </c>
      <c r="X59" t="str">
        <f t="shared" si="2"/>
        <v/>
      </c>
      <c r="Z59">
        <f t="shared" si="3"/>
        <v>3.3210999999999999</v>
      </c>
    </row>
    <row r="60" spans="1:26" x14ac:dyDescent="0.2">
      <c r="A60" s="2">
        <v>40</v>
      </c>
      <c r="B60" s="3">
        <v>0.82773792999999996</v>
      </c>
      <c r="C60" s="3">
        <v>0.32114458000000001</v>
      </c>
      <c r="D60" s="3">
        <v>0.78942745999999997</v>
      </c>
      <c r="E60" s="3">
        <v>1.7229329999999901</v>
      </c>
      <c r="F60" s="3">
        <v>0.77723151999999995</v>
      </c>
      <c r="G60" s="3">
        <v>0.74750532999999997</v>
      </c>
      <c r="H60" s="3">
        <v>8.0232600000000098E-2</v>
      </c>
      <c r="I60" s="3">
        <v>2.9726189999999899E-2</v>
      </c>
      <c r="J60" s="3">
        <v>8.0232600000000098E-2</v>
      </c>
      <c r="K60" s="3">
        <v>2.9726189999999899E-2</v>
      </c>
      <c r="L60" s="3">
        <v>4.1922130000000002E-2</v>
      </c>
      <c r="M60" s="3">
        <v>1</v>
      </c>
      <c r="N60" s="3">
        <v>2.6019999999999701</v>
      </c>
      <c r="O60" s="3">
        <v>4</v>
      </c>
      <c r="P60" s="3" t="s">
        <v>16</v>
      </c>
      <c r="Q60" s="3">
        <v>39215</v>
      </c>
      <c r="T60">
        <f t="shared" si="0"/>
        <v>8.0232600000000098E-2</v>
      </c>
      <c r="V60" t="str">
        <f t="shared" si="1"/>
        <v/>
      </c>
      <c r="X60">
        <f t="shared" si="2"/>
        <v>2.6019999999999701</v>
      </c>
      <c r="Z60" t="str">
        <f t="shared" si="3"/>
        <v/>
      </c>
    </row>
    <row r="61" spans="1:26" x14ac:dyDescent="0.2">
      <c r="A61" s="2">
        <v>49</v>
      </c>
      <c r="B61" s="3">
        <v>4.9278099999999899E-3</v>
      </c>
      <c r="C61" s="3">
        <v>0.22605324999999901</v>
      </c>
      <c r="D61" s="3">
        <v>6.8708899999999897E-3</v>
      </c>
      <c r="E61" s="3">
        <v>0.64371528</v>
      </c>
      <c r="F61" s="3">
        <v>0.2392002</v>
      </c>
      <c r="G61" s="3">
        <v>0.235549969999999</v>
      </c>
      <c r="H61" s="3">
        <v>-0.23062215999999899</v>
      </c>
      <c r="I61" s="3">
        <v>3.6502300000000299E-3</v>
      </c>
      <c r="J61" s="3">
        <v>0.23062215999999899</v>
      </c>
      <c r="K61" s="3">
        <v>3.6502300000000299E-3</v>
      </c>
      <c r="L61" s="3">
        <v>0.22867907999999901</v>
      </c>
      <c r="M61" s="3">
        <v>1</v>
      </c>
      <c r="N61" s="3">
        <v>1.85040000000003</v>
      </c>
      <c r="O61" s="3">
        <v>4</v>
      </c>
      <c r="P61" s="3" t="s">
        <v>17</v>
      </c>
      <c r="Q61" s="3">
        <v>48058</v>
      </c>
      <c r="T61" t="str">
        <f t="shared" si="0"/>
        <v/>
      </c>
      <c r="V61">
        <f t="shared" si="1"/>
        <v>0.23062215999999899</v>
      </c>
      <c r="X61" t="str">
        <f t="shared" si="2"/>
        <v/>
      </c>
      <c r="Z61">
        <f t="shared" si="3"/>
        <v>1.85040000000003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2020-02-27T08:42:02Z</dcterms:created>
  <dcterms:modified xsi:type="dcterms:W3CDTF">2020-02-28T10:11:31Z</dcterms:modified>
</cp:coreProperties>
</file>